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10170" windowHeight="8010" firstSheet="3" activeTab="6"/>
  </bookViews>
  <sheets>
    <sheet name="Totals" sheetId="1" r:id="rId1"/>
    <sheet name="Paints" sheetId="2" r:id="rId2"/>
    <sheet name="Kits &amp; Class Pak" sheetId="3" r:id="rId3"/>
    <sheet name="Transfers" sheetId="4" r:id="rId4"/>
    <sheet name="Transfer &amp; Quilt Paks" sheetId="5" r:id="rId5"/>
    <sheet name="Monthly Quilt Blocks" sheetId="6" r:id="rId6"/>
    <sheet name="Accessories" sheetId="7" r:id="rId7"/>
  </sheets>
  <definedNames>
    <definedName name="_xlnm.Print_Area" localSheetId="0">'Totals'!$A$1:$H$40</definedName>
  </definedNames>
  <calcPr fullCalcOnLoad="1"/>
</workbook>
</file>

<file path=xl/sharedStrings.xml><?xml version="1.0" encoding="utf-8"?>
<sst xmlns="http://schemas.openxmlformats.org/spreadsheetml/2006/main" count="896" uniqueCount="759">
  <si>
    <t>#</t>
  </si>
  <si>
    <t>Paints</t>
  </si>
  <si>
    <t>Color</t>
  </si>
  <si>
    <t>Number</t>
  </si>
  <si>
    <t>Name</t>
  </si>
  <si>
    <t>Balloons For Sale</t>
  </si>
  <si>
    <t>Eagle &amp; Flag</t>
  </si>
  <si>
    <t>Birds</t>
  </si>
  <si>
    <t>Sugar &amp; Sprice</t>
  </si>
  <si>
    <t>Freckles &amp; Pals</t>
  </si>
  <si>
    <t>Natures Garden</t>
  </si>
  <si>
    <t>Holy Bible</t>
  </si>
  <si>
    <t>Hogs &amp; Kisses</t>
  </si>
  <si>
    <t>Scarecrow</t>
  </si>
  <si>
    <t>Purrfect</t>
  </si>
  <si>
    <t>Having A Crisis</t>
  </si>
  <si>
    <t>Sunflower</t>
  </si>
  <si>
    <t>Roses</t>
  </si>
  <si>
    <t>18 Wheeler</t>
  </si>
  <si>
    <t>Wild &amp; Free</t>
  </si>
  <si>
    <t>Tropical Birds</t>
  </si>
  <si>
    <t>Dalmations</t>
  </si>
  <si>
    <t>Jungle Beauty</t>
  </si>
  <si>
    <t>Cougar/Panther</t>
  </si>
  <si>
    <t>Soaring Eagle</t>
  </si>
  <si>
    <t>Butterflies w/Flowers</t>
  </si>
  <si>
    <t>Violets</t>
  </si>
  <si>
    <t>Proud Hunter</t>
  </si>
  <si>
    <t>Christmas Angel</t>
  </si>
  <si>
    <t>Wolves</t>
  </si>
  <si>
    <t>Indian Necklace</t>
  </si>
  <si>
    <t>Hobo</t>
  </si>
  <si>
    <t>Clydsdale</t>
  </si>
  <si>
    <t>Majestic Deer</t>
  </si>
  <si>
    <t>Easter Collection</t>
  </si>
  <si>
    <t>Birdhouse</t>
  </si>
  <si>
    <t>Flowercart</t>
  </si>
  <si>
    <t>Motor Cross</t>
  </si>
  <si>
    <t>Watermill</t>
  </si>
  <si>
    <t>Dragon</t>
  </si>
  <si>
    <t>Thanksgiving Bear</t>
  </si>
  <si>
    <t>Hearts &amp; Stars</t>
  </si>
  <si>
    <t>Owls</t>
  </si>
  <si>
    <t>Rag-a-Rabbits</t>
  </si>
  <si>
    <t>Dancing Fun</t>
  </si>
  <si>
    <t>Loons</t>
  </si>
  <si>
    <t>Thanksgiving</t>
  </si>
  <si>
    <t>Butterflies</t>
  </si>
  <si>
    <t>Deer Silhouette</t>
  </si>
  <si>
    <t>Hangin in There</t>
  </si>
  <si>
    <t>Tee Off Time</t>
  </si>
  <si>
    <t>Cherished Times</t>
  </si>
  <si>
    <t>Melody Duo</t>
  </si>
  <si>
    <t>Ballerina Bear</t>
  </si>
  <si>
    <t>Halloween Designs</t>
  </si>
  <si>
    <t>Praying Angels</t>
  </si>
  <si>
    <t>Winter Night</t>
  </si>
  <si>
    <t>Rainey Day</t>
  </si>
  <si>
    <t>Birdhouses</t>
  </si>
  <si>
    <t>I Love Jesus</t>
  </si>
  <si>
    <t>Poppies</t>
  </si>
  <si>
    <t>Chickadees/Rose</t>
  </si>
  <si>
    <t>Parrots</t>
  </si>
  <si>
    <t>Spring/Summer</t>
  </si>
  <si>
    <t>Easy Shade Flowers</t>
  </si>
  <si>
    <t>Borders</t>
  </si>
  <si>
    <t>Totem/Feathers</t>
  </si>
  <si>
    <t>Silhouette Horses</t>
  </si>
  <si>
    <t>Melody of Flowers</t>
  </si>
  <si>
    <t>Baggy Pants Billy</t>
  </si>
  <si>
    <t>SunBonnet Sue</t>
  </si>
  <si>
    <t>Cross</t>
  </si>
  <si>
    <t>Cardinals</t>
  </si>
  <si>
    <t>Strawberry/Mouse</t>
  </si>
  <si>
    <t>Dragonfly</t>
  </si>
  <si>
    <t>Neptune's Kingdom</t>
  </si>
  <si>
    <t>Shaded Roses</t>
  </si>
  <si>
    <t>Eagle</t>
  </si>
  <si>
    <t>Two of a Kind</t>
  </si>
  <si>
    <t>Turtles</t>
  </si>
  <si>
    <t>Bookmarks</t>
  </si>
  <si>
    <t>Birth Certificate</t>
  </si>
  <si>
    <t>Pride In America</t>
  </si>
  <si>
    <t>Stars</t>
  </si>
  <si>
    <t>Winter Wonderland</t>
  </si>
  <si>
    <t>Owl</t>
  </si>
  <si>
    <t>Balloon Bears</t>
  </si>
  <si>
    <t>Flower Garden</t>
  </si>
  <si>
    <t>Fawn</t>
  </si>
  <si>
    <t>Clowns</t>
  </si>
  <si>
    <t>Joyful Frogs</t>
  </si>
  <si>
    <t>God Bless America</t>
  </si>
  <si>
    <t>Watering Can/Birdhouse</t>
  </si>
  <si>
    <t>Sunflowers</t>
  </si>
  <si>
    <t>Hearts</t>
  </si>
  <si>
    <t>Easy Shade Bouquet</t>
  </si>
  <si>
    <t>Springtime</t>
  </si>
  <si>
    <t>Duck/Flowers</t>
  </si>
  <si>
    <t>Primary Designs</t>
  </si>
  <si>
    <t>Sunrise</t>
  </si>
  <si>
    <t>White</t>
  </si>
  <si>
    <t>Lemon</t>
  </si>
  <si>
    <t>Yellow</t>
  </si>
  <si>
    <t>Orange</t>
  </si>
  <si>
    <t>Pink</t>
  </si>
  <si>
    <t>Rose</t>
  </si>
  <si>
    <t>Scarlet</t>
  </si>
  <si>
    <t>Red</t>
  </si>
  <si>
    <t>Wine</t>
  </si>
  <si>
    <t>Tan</t>
  </si>
  <si>
    <t>Brown</t>
  </si>
  <si>
    <t>Gray</t>
  </si>
  <si>
    <t>Black</t>
  </si>
  <si>
    <t>Magenta</t>
  </si>
  <si>
    <t>Dark Green</t>
  </si>
  <si>
    <t>Sky Blue</t>
  </si>
  <si>
    <t>Light Peach</t>
  </si>
  <si>
    <t>Light Blue</t>
  </si>
  <si>
    <t>Blue</t>
  </si>
  <si>
    <t>Lavender</t>
  </si>
  <si>
    <t>Violet</t>
  </si>
  <si>
    <t>Light Violet</t>
  </si>
  <si>
    <t>Silver Metallic</t>
  </si>
  <si>
    <t>Gold Metallic</t>
  </si>
  <si>
    <t>Red Sparkle</t>
  </si>
  <si>
    <t>Green Sparkle</t>
  </si>
  <si>
    <t>Misty Green</t>
  </si>
  <si>
    <t>Pirate's Gold</t>
  </si>
  <si>
    <t>Light Country Blue</t>
  </si>
  <si>
    <t>Cocoa</t>
  </si>
  <si>
    <t>Apple Green</t>
  </si>
  <si>
    <t>Purple</t>
  </si>
  <si>
    <t>Turquoise</t>
  </si>
  <si>
    <t>Camelot Green</t>
  </si>
  <si>
    <t>Country Blue</t>
  </si>
  <si>
    <t>Silver Gray</t>
  </si>
  <si>
    <t>Driftwood</t>
  </si>
  <si>
    <t>Nasturtium</t>
  </si>
  <si>
    <t>Seafoam</t>
  </si>
  <si>
    <t>Midnight Blue</t>
  </si>
  <si>
    <t>Sparkle Accent</t>
  </si>
  <si>
    <t>Gold Accent</t>
  </si>
  <si>
    <t>KITS</t>
  </si>
  <si>
    <t>Price</t>
  </si>
  <si>
    <t>Total</t>
  </si>
  <si>
    <t>K001-Deluxe</t>
  </si>
  <si>
    <t>K002-1/2</t>
  </si>
  <si>
    <t>K003-Starter</t>
  </si>
  <si>
    <t>K004-Primary</t>
  </si>
  <si>
    <t>K005-Pastel</t>
  </si>
  <si>
    <t>Accessories</t>
  </si>
  <si>
    <t>C374-Blue TransferPencil</t>
  </si>
  <si>
    <t>C458-BluExtraFine</t>
  </si>
  <si>
    <t>C500-Carrier</t>
  </si>
  <si>
    <t>Linens</t>
  </si>
  <si>
    <t>P1220-TablTopper</t>
  </si>
  <si>
    <t>P1221-60"Rnd</t>
  </si>
  <si>
    <t>P1222-60x80</t>
  </si>
  <si>
    <t>P1223-60x80Oval</t>
  </si>
  <si>
    <t>P326-Scarf-Runner/Wht</t>
  </si>
  <si>
    <t>P329-Scarf-Runner/Nat</t>
  </si>
  <si>
    <t>T-Shirts</t>
  </si>
  <si>
    <t>White:</t>
  </si>
  <si>
    <t>TS2197-C/M</t>
  </si>
  <si>
    <t>TS2198-S</t>
  </si>
  <si>
    <t>TS2199-M</t>
  </si>
  <si>
    <t>TS2200-L</t>
  </si>
  <si>
    <t>TS2201-XL</t>
  </si>
  <si>
    <t>TS2202-2X</t>
  </si>
  <si>
    <t>Birch:</t>
  </si>
  <si>
    <t>TS3197-C/M</t>
  </si>
  <si>
    <t>TS3198-S</t>
  </si>
  <si>
    <t>TS3199-M</t>
  </si>
  <si>
    <t>TS3200-L</t>
  </si>
  <si>
    <t>TS3201-XL</t>
  </si>
  <si>
    <t>TS3202-2X</t>
  </si>
  <si>
    <t>Fabric</t>
  </si>
  <si>
    <t>Monthly Special</t>
  </si>
  <si>
    <t>Sub-total</t>
  </si>
  <si>
    <t>Discount (-)</t>
  </si>
  <si>
    <t>Shipping (+)</t>
  </si>
  <si>
    <t>Total Order</t>
  </si>
  <si>
    <t>Fax:  (734) 428-1349</t>
  </si>
  <si>
    <t>GINGER’S CAMEO</t>
  </si>
  <si>
    <t>Home Office of:</t>
  </si>
  <si>
    <t>Products By Cameo Paint</t>
  </si>
  <si>
    <t>Manchester, MI  48158</t>
  </si>
  <si>
    <t>Phone:  (734) 428-1344</t>
  </si>
  <si>
    <t>Order Form</t>
  </si>
  <si>
    <t>Address</t>
  </si>
  <si>
    <t>City,ST, Zip</t>
  </si>
  <si>
    <t>Phone</t>
  </si>
  <si>
    <t>Email</t>
  </si>
  <si>
    <t>Date</t>
  </si>
  <si>
    <t>P1289-Placemats (2)</t>
  </si>
  <si>
    <t>P1594-PillowCase (1)</t>
  </si>
  <si>
    <t>P1595-PillowCase (2)</t>
  </si>
  <si>
    <t>C558-Nzls&amp;Caps (10)</t>
  </si>
  <si>
    <t>C557-EmptyBottles (5)</t>
  </si>
  <si>
    <t>C556-Push-inTips (10)</t>
  </si>
  <si>
    <t>Burnt Orange</t>
  </si>
  <si>
    <t>Ivory</t>
  </si>
  <si>
    <t>Charcoal</t>
  </si>
  <si>
    <t>Lime</t>
  </si>
  <si>
    <t>Green</t>
  </si>
  <si>
    <t>P1492-LargeToteBag</t>
  </si>
  <si>
    <t>Beige</t>
  </si>
  <si>
    <t>Bright Yellow</t>
  </si>
  <si>
    <t>Ready for Fishing</t>
  </si>
  <si>
    <t>Skunk</t>
  </si>
  <si>
    <t>Fall Leaves</t>
  </si>
  <si>
    <t>Mare and Colt</t>
  </si>
  <si>
    <t>Christmas Bear</t>
  </si>
  <si>
    <t>Poinsettia</t>
  </si>
  <si>
    <t>Holly &amp; Bells</t>
  </si>
  <si>
    <t>Christmas Portrait</t>
  </si>
  <si>
    <t>Lantern</t>
  </si>
  <si>
    <t>Silent Night</t>
  </si>
  <si>
    <t>Christmas Basket</t>
  </si>
  <si>
    <t>Santa Face</t>
  </si>
  <si>
    <t>Poinsettia Collar</t>
  </si>
  <si>
    <t>Peace Dove</t>
  </si>
  <si>
    <t>Poinsettia Arch</t>
  </si>
  <si>
    <t>Poinsettia Tree</t>
  </si>
  <si>
    <t>Creative Snowflakes</t>
  </si>
  <si>
    <t>Holiday Snowman</t>
  </si>
  <si>
    <t>Snowman Family</t>
  </si>
  <si>
    <t>Brick Red</t>
  </si>
  <si>
    <t>Blue Sparkle</t>
  </si>
  <si>
    <t>Navy</t>
  </si>
  <si>
    <t>Clear Base</t>
  </si>
  <si>
    <t>Flamingo</t>
  </si>
  <si>
    <t>Periwinkle</t>
  </si>
  <si>
    <t>Red Hat Cat</t>
  </si>
  <si>
    <t>Lights of Love</t>
  </si>
  <si>
    <t>Sage</t>
  </si>
  <si>
    <t>Old Copper</t>
  </si>
  <si>
    <t>K000 Super Deluxe</t>
  </si>
  <si>
    <t>C349-Mini-Tote</t>
  </si>
  <si>
    <t>C369-Fiber Blenders (3)</t>
  </si>
  <si>
    <t>C548-SandpaperBlotters(5)</t>
  </si>
  <si>
    <t>Dolphins in the Sun</t>
  </si>
  <si>
    <t>Daffodil/Forget-me-not</t>
  </si>
  <si>
    <t>Statue of Liberty</t>
  </si>
  <si>
    <t>0658</t>
  </si>
  <si>
    <t>0802</t>
  </si>
  <si>
    <t>Country Wreath</t>
  </si>
  <si>
    <t>Blended Wildflowers</t>
  </si>
  <si>
    <t>Pretty Pots</t>
  </si>
  <si>
    <t>Floral Vine</t>
  </si>
  <si>
    <t>Mesa Dragon</t>
  </si>
  <si>
    <t>Pussy Willow</t>
  </si>
  <si>
    <t>Tiger Lillies</t>
  </si>
  <si>
    <t>Dogwood</t>
  </si>
  <si>
    <t>Elephant Ears</t>
  </si>
  <si>
    <t>Snapdragon</t>
  </si>
  <si>
    <t>Dandelions</t>
  </si>
  <si>
    <t>Greener Pastures</t>
  </si>
  <si>
    <t>P1224-TreeSkirt (40")</t>
  </si>
  <si>
    <t>C370-Black Dual Point Pen</t>
  </si>
  <si>
    <t>P1225-Tree Skirt (50")</t>
  </si>
  <si>
    <t>C371-Fiber Blender Pak</t>
  </si>
  <si>
    <t>P1482-ThrowCover/Wht</t>
  </si>
  <si>
    <t>C383-Yellow Dual Point</t>
  </si>
  <si>
    <t>P1483-ThrowCover/Nat</t>
  </si>
  <si>
    <t>C384-Orange Dual Point</t>
  </si>
  <si>
    <t>C385-Blue Dual Point Pen</t>
  </si>
  <si>
    <t>P1593-Body PillowCase (1)</t>
  </si>
  <si>
    <t>C386-Green Dual Point Pen</t>
  </si>
  <si>
    <t>C387-Red Dual Point Pen</t>
  </si>
  <si>
    <t>C388-Brown Dual Point Pen</t>
  </si>
  <si>
    <t>P322-MiniFlag</t>
  </si>
  <si>
    <t>C389-Purple Dual Point Pen</t>
  </si>
  <si>
    <t>P324-Wallhanging</t>
  </si>
  <si>
    <t>C451-Blotter Pads (Sm)(2)</t>
  </si>
  <si>
    <t>C452-Bltr Pads (Lrg) (2)</t>
  </si>
  <si>
    <t>C490-Dual Point Pen Set</t>
  </si>
  <si>
    <t>C527-GreenTranferPen</t>
  </si>
  <si>
    <t>C528-BlackTransferPen</t>
  </si>
  <si>
    <t>C529-BrownTransferPen</t>
  </si>
  <si>
    <t xml:space="preserve">C560-Open Tips w/pin </t>
  </si>
  <si>
    <t>Iris</t>
  </si>
  <si>
    <t>Texas Hold-em</t>
  </si>
  <si>
    <t>Fantasy Stallions</t>
  </si>
  <si>
    <t>Petit Paint</t>
  </si>
  <si>
    <t>Pansies</t>
  </si>
  <si>
    <t>Sparkling Flower</t>
  </si>
  <si>
    <t>Chinese Panda</t>
  </si>
  <si>
    <t>White Rhino</t>
  </si>
  <si>
    <t>Kodiak Bear</t>
  </si>
  <si>
    <t>Cheetahs</t>
  </si>
  <si>
    <t>African Elephant</t>
  </si>
  <si>
    <t>Bunches of Butterflies</t>
  </si>
  <si>
    <t>Baseball</t>
  </si>
  <si>
    <t>Football</t>
  </si>
  <si>
    <t>Watermelon Rabbit</t>
  </si>
  <si>
    <t>Basketball</t>
  </si>
  <si>
    <t>Guernsey Cow</t>
  </si>
  <si>
    <t>Goat &amp; Lamb</t>
  </si>
  <si>
    <t>Holstein Cow/Calf Jersey Calf</t>
  </si>
  <si>
    <t>Zebra</t>
  </si>
  <si>
    <t>Castle</t>
  </si>
  <si>
    <t>Dana's Pegasus</t>
  </si>
  <si>
    <t>Tammy's Unicorn Family</t>
  </si>
  <si>
    <t>Prancing Unicorn</t>
  </si>
  <si>
    <t>Butterflies &amp; Pastel Flowers</t>
  </si>
  <si>
    <t>Flutter-by</t>
  </si>
  <si>
    <t>Koala</t>
  </si>
  <si>
    <t>Fire Dragon</t>
  </si>
  <si>
    <t>Wild Road Flowers</t>
  </si>
  <si>
    <t>The Overall Greatest</t>
  </si>
  <si>
    <t>Woodpecker</t>
  </si>
  <si>
    <t>On the Farm-Cow</t>
  </si>
  <si>
    <t>On the Farm -Goat</t>
  </si>
  <si>
    <t>On the Farm-Goose</t>
  </si>
  <si>
    <t>On the Farm-Hen</t>
  </si>
  <si>
    <t>On the Farm-Lamb</t>
  </si>
  <si>
    <t>On the Farm-Pig</t>
  </si>
  <si>
    <t>On the Farm-Pony</t>
  </si>
  <si>
    <t>On the Farm-Rooster</t>
  </si>
  <si>
    <t>Prayer</t>
  </si>
  <si>
    <t>Love &amp; Lips</t>
  </si>
  <si>
    <t>Starry Eyed with Love</t>
  </si>
  <si>
    <t>Lake Lighthouse</t>
  </si>
  <si>
    <t>Other Lighthouses</t>
  </si>
  <si>
    <t>Sparkle Trees</t>
  </si>
  <si>
    <t>Playful Penguins</t>
  </si>
  <si>
    <t xml:space="preserve">Grip &amp; Rule </t>
  </si>
  <si>
    <t>Daisy &amp; Giraffe</t>
  </si>
  <si>
    <t>Lighthouse</t>
  </si>
  <si>
    <t>Hearts On Display</t>
  </si>
  <si>
    <t>Sparkling Hearts</t>
  </si>
  <si>
    <t>Bunnies &amp; Balloons</t>
  </si>
  <si>
    <t>Flamingos</t>
  </si>
  <si>
    <t>Patchwork Hearts</t>
  </si>
  <si>
    <t>Halloween Cat</t>
  </si>
  <si>
    <t>Pumpkin Totem</t>
  </si>
  <si>
    <t>Happy Jack-o-lantern</t>
  </si>
  <si>
    <t>Boo-tiful Pumpkins</t>
  </si>
  <si>
    <t>Boo-tiful Estate</t>
  </si>
  <si>
    <t>Scaredee Cat</t>
  </si>
  <si>
    <t>Good Friends</t>
  </si>
  <si>
    <t>Caution! Witch</t>
  </si>
  <si>
    <t>Jack-o-lanterns</t>
  </si>
  <si>
    <t>Witchy Boo</t>
  </si>
  <si>
    <t>Thanksgiving Motif</t>
  </si>
  <si>
    <t>Large Cornacopia</t>
  </si>
  <si>
    <t>Holiday Friends</t>
  </si>
  <si>
    <t>Transfer Paks</t>
  </si>
  <si>
    <t>Birdhouse Collection</t>
  </si>
  <si>
    <t>Flower Designs</t>
  </si>
  <si>
    <t>Teddy Bear Designs</t>
  </si>
  <si>
    <t>Winking Santa</t>
  </si>
  <si>
    <t>Following the Star</t>
  </si>
  <si>
    <t>A Child is Born</t>
  </si>
  <si>
    <t>Away in the Manger</t>
  </si>
  <si>
    <t>Fashion Christmas Tree</t>
  </si>
  <si>
    <t>Christmas Doves</t>
  </si>
  <si>
    <t>Snowflake Desighn</t>
  </si>
  <si>
    <t>Ragmuffin Kids</t>
  </si>
  <si>
    <t>Ragmuffin Mom</t>
  </si>
  <si>
    <t>Gold Reindeer</t>
  </si>
  <si>
    <t>Happy Holiday Bear</t>
  </si>
  <si>
    <t>Blue Angel</t>
  </si>
  <si>
    <t>Mr. &amp; Mrs. Snowman</t>
  </si>
  <si>
    <t>Holiday Lights</t>
  </si>
  <si>
    <t>Snow Dancin'</t>
  </si>
  <si>
    <t>Christmas Elf</t>
  </si>
  <si>
    <t>Merry Christmas Santa</t>
  </si>
  <si>
    <t>Santa &amp; Sleigh</t>
  </si>
  <si>
    <t>Candy Canes</t>
  </si>
  <si>
    <t>Poinsettia Rings</t>
  </si>
  <si>
    <t>Old Fashion St.Nick</t>
  </si>
  <si>
    <t>Gingerbread Man</t>
  </si>
  <si>
    <t>Holly &amp; Ribbon</t>
  </si>
  <si>
    <t>Icicle Tree</t>
  </si>
  <si>
    <t>Happy Holiday Deer</t>
  </si>
  <si>
    <t>Ho-Ho-Ho</t>
  </si>
  <si>
    <t>Seven Santas</t>
  </si>
  <si>
    <t>Teddy Wreath</t>
  </si>
  <si>
    <t>MerryChristmas&amp;FatABCs</t>
  </si>
  <si>
    <t>Mr.&amp; Mrs. &amp; Friends</t>
  </si>
  <si>
    <t>Rust</t>
  </si>
  <si>
    <t>Aqua</t>
  </si>
  <si>
    <t>Yellow Sparkle</t>
  </si>
  <si>
    <t>Purple Sparkle</t>
  </si>
  <si>
    <t>Black Sparkle</t>
  </si>
  <si>
    <t xml:space="preserve">Magenta Sparkle </t>
  </si>
  <si>
    <t>Turquoise Sparkle</t>
  </si>
  <si>
    <t>Orange Sparkle</t>
  </si>
  <si>
    <t>Pink Sparkle</t>
  </si>
  <si>
    <t>Lilac</t>
  </si>
  <si>
    <t>Orchid</t>
  </si>
  <si>
    <t>Medium Violet</t>
  </si>
  <si>
    <t>Deep Purple</t>
  </si>
  <si>
    <t>Country Rose</t>
  </si>
  <si>
    <t>Brown Sparkle</t>
  </si>
  <si>
    <t>Blossom Pink</t>
  </si>
  <si>
    <t>Light Orange</t>
  </si>
  <si>
    <t>Hot Chocolate</t>
  </si>
  <si>
    <t>K006-Sparkle</t>
  </si>
  <si>
    <t>Home</t>
  </si>
  <si>
    <t>Traveling</t>
  </si>
  <si>
    <t>Hermit The Frog</t>
  </si>
  <si>
    <t>Dophins</t>
  </si>
  <si>
    <t>Be My Valentine</t>
  </si>
  <si>
    <t>Pink Wonder</t>
  </si>
  <si>
    <t>Luck O' The Irish</t>
  </si>
  <si>
    <t>Paint Dots</t>
  </si>
  <si>
    <t>Spring Is Coming</t>
  </si>
  <si>
    <t>Canadian Shipping</t>
  </si>
  <si>
    <t>US   Shipping</t>
  </si>
  <si>
    <t>Raccoons</t>
  </si>
  <si>
    <t>Red Fashion</t>
  </si>
  <si>
    <t>Total 3rd Page - Transfers</t>
  </si>
  <si>
    <t>Showy Flowers</t>
  </si>
  <si>
    <t>Tall Ships</t>
  </si>
  <si>
    <t>Olive</t>
  </si>
  <si>
    <t>Pumpkin</t>
  </si>
  <si>
    <t>Spring Green</t>
  </si>
  <si>
    <t>Yellow Ochre</t>
  </si>
  <si>
    <t>Blue Spruce</t>
  </si>
  <si>
    <t>P4010-Cndlight-3yd</t>
  </si>
  <si>
    <t>P591-Cndlight-1yd</t>
  </si>
  <si>
    <t>P4011-White-3yds</t>
  </si>
  <si>
    <t>P599-White-1yd</t>
  </si>
  <si>
    <t>Love Is Christmas</t>
  </si>
  <si>
    <t>Cave Nativity</t>
  </si>
  <si>
    <t>Winking Snowman</t>
  </si>
  <si>
    <t>Birdhouse Birds</t>
  </si>
  <si>
    <t>Patriotic Bear</t>
  </si>
  <si>
    <t>South of the Border</t>
  </si>
  <si>
    <t>Ice Cream Anyone</t>
  </si>
  <si>
    <t>Faith, Love &amp; Peace</t>
  </si>
  <si>
    <t>Fantasy World</t>
  </si>
  <si>
    <t>Skunk Cabbage</t>
  </si>
  <si>
    <t>Palimino Horse Head</t>
  </si>
  <si>
    <t>Appaloosa Sunrise</t>
  </si>
  <si>
    <t>Total 1st Page - Paints</t>
  </si>
  <si>
    <t xml:space="preserve">  4879 Sylvan Rd.</t>
  </si>
  <si>
    <t>SCENE CLASS PAK I</t>
  </si>
  <si>
    <t>Click Here to go Back to Totals Page</t>
  </si>
  <si>
    <t>Christmas 1</t>
  </si>
  <si>
    <t>Christmas 2</t>
  </si>
  <si>
    <t>Christmas 3</t>
  </si>
  <si>
    <t>Christmas 4</t>
  </si>
  <si>
    <t>2" Rounded Letters</t>
  </si>
  <si>
    <t>What Holiday?</t>
  </si>
  <si>
    <t>C379-Fabric Glue</t>
  </si>
  <si>
    <t>Light Sage</t>
  </si>
  <si>
    <t>Powder Blue</t>
  </si>
  <si>
    <t>Terracotta</t>
  </si>
  <si>
    <t>Blue Ice</t>
  </si>
  <si>
    <t>Coral</t>
  </si>
  <si>
    <t>COLOR WHEEL PAK</t>
  </si>
  <si>
    <t>Raccoons 2</t>
  </si>
  <si>
    <t>Windmill</t>
  </si>
  <si>
    <t>Plains Designs</t>
  </si>
  <si>
    <t>Motorcycle</t>
  </si>
  <si>
    <t>Tiger Lilies</t>
  </si>
  <si>
    <t>Flower Cluster</t>
  </si>
  <si>
    <t>Cactus</t>
  </si>
  <si>
    <t>Young Scarecrow</t>
  </si>
  <si>
    <t>Fence Scarecrow</t>
  </si>
  <si>
    <t>Sparkling Angel</t>
  </si>
  <si>
    <t>Holiday Geese</t>
  </si>
  <si>
    <t>Wise Men</t>
  </si>
  <si>
    <t>Orange Sherbet</t>
  </si>
  <si>
    <t>Driftwood Sparkle</t>
  </si>
  <si>
    <t>Navy Sparkle</t>
  </si>
  <si>
    <t>Lemon Ice</t>
  </si>
  <si>
    <t>Violet Sparkle</t>
  </si>
  <si>
    <t>Coral Sparkle</t>
  </si>
  <si>
    <t>Deep Green Sparkle</t>
  </si>
  <si>
    <t>Burgundy Sparkle</t>
  </si>
  <si>
    <t>Aqua Sparkle</t>
  </si>
  <si>
    <t>Deep Purple Sparkle</t>
  </si>
  <si>
    <t>Spring Green Sparkle</t>
  </si>
  <si>
    <t>AQ06</t>
  </si>
  <si>
    <t>UQ06</t>
  </si>
  <si>
    <t>K008-Sparkle 2</t>
  </si>
  <si>
    <t>Mare &amp; Foal</t>
  </si>
  <si>
    <t>Love A Bug</t>
  </si>
  <si>
    <t>The Real Story</t>
  </si>
  <si>
    <t>Exercise &amp; Defense</t>
  </si>
  <si>
    <t>Bubbles</t>
  </si>
  <si>
    <t>Shapes</t>
  </si>
  <si>
    <t>Hunting Eagle</t>
  </si>
  <si>
    <t>Tiger Love</t>
  </si>
  <si>
    <t>Bubblegum Machine</t>
  </si>
  <si>
    <t>Shamrock Cascade</t>
  </si>
  <si>
    <t>Irish Jig</t>
  </si>
  <si>
    <t>Jumping Deer</t>
  </si>
  <si>
    <t>Baby Pillow</t>
  </si>
  <si>
    <t>Peace on the Rise</t>
  </si>
  <si>
    <t>Rose Collar</t>
  </si>
  <si>
    <t>Hope Springs Eternal</t>
  </si>
  <si>
    <t>Easter Mom</t>
  </si>
  <si>
    <t>Pastel Rabbit</t>
  </si>
  <si>
    <t>Easter Bonnet Bear</t>
  </si>
  <si>
    <t>Grandma's Bunch</t>
  </si>
  <si>
    <t>Working Mother</t>
  </si>
  <si>
    <t>Frogs</t>
  </si>
  <si>
    <t>Mailboxes</t>
  </si>
  <si>
    <t>Clown Tears</t>
  </si>
  <si>
    <t>Serenity Prayer</t>
  </si>
  <si>
    <t>CLASS PAK</t>
  </si>
  <si>
    <t xml:space="preserve">Quilt Paks </t>
  </si>
  <si>
    <t>FFQ06</t>
  </si>
  <si>
    <t>Total 2nd Page - Kits &amp; Class Pak</t>
  </si>
  <si>
    <t>GIFT SET #1 (GS1)</t>
  </si>
  <si>
    <r>
      <t>*</t>
    </r>
    <r>
      <rPr>
        <b/>
        <sz val="10"/>
        <rFont val="Arial"/>
        <family val="2"/>
      </rPr>
      <t xml:space="preserve"> </t>
    </r>
    <r>
      <rPr>
        <b/>
        <sz val="10"/>
        <color indexed="18"/>
        <rFont val="Arial"/>
        <family val="2"/>
      </rPr>
      <t>Price subject to change as new colors are added.</t>
    </r>
  </si>
  <si>
    <r>
      <t xml:space="preserve">IK - Instructor </t>
    </r>
    <r>
      <rPr>
        <b/>
        <sz val="10"/>
        <color indexed="10"/>
        <rFont val="Arial"/>
        <family val="2"/>
      </rPr>
      <t>*</t>
    </r>
  </si>
  <si>
    <t>Golden Pig</t>
  </si>
  <si>
    <t>Painted Cross Stitch</t>
  </si>
  <si>
    <t>One Day at A Time</t>
  </si>
  <si>
    <t>Fabulous Father</t>
  </si>
  <si>
    <t>Star Dad</t>
  </si>
  <si>
    <t>Smile</t>
  </si>
  <si>
    <t>Happy Clown</t>
  </si>
  <si>
    <t>Hat</t>
  </si>
  <si>
    <t>Seascape</t>
  </si>
  <si>
    <t>Poinsettia Center</t>
  </si>
  <si>
    <t>Gifted Snowman</t>
  </si>
  <si>
    <t>0569</t>
  </si>
  <si>
    <t>0560</t>
  </si>
  <si>
    <t>0448</t>
  </si>
  <si>
    <t>Raccoons 1</t>
  </si>
  <si>
    <t>Hummers</t>
  </si>
  <si>
    <t>20's John Deere</t>
  </si>
  <si>
    <t>So Many Books</t>
  </si>
  <si>
    <t>Animal Quilt</t>
  </si>
  <si>
    <t>Unicorn Quilt</t>
  </si>
  <si>
    <t>Total 5th Page - Monthly Quilt Blocks</t>
  </si>
  <si>
    <t>Total 6th Page - Accessories</t>
  </si>
  <si>
    <t>Total 6th Page - Monthly Special</t>
  </si>
  <si>
    <t>Christmas Bell</t>
  </si>
  <si>
    <t>Sparkling Rose Throw</t>
  </si>
  <si>
    <t>BQ107</t>
  </si>
  <si>
    <t>Baby Quilt 1</t>
  </si>
  <si>
    <t>BQ207</t>
  </si>
  <si>
    <t>Baby Quilt 2</t>
  </si>
  <si>
    <t>DQ07</t>
  </si>
  <si>
    <t>MPQ07</t>
  </si>
  <si>
    <t>FFQ07</t>
  </si>
  <si>
    <t>Flower Faces Quilt 1</t>
  </si>
  <si>
    <t>Flower Faces Quilt 2</t>
  </si>
  <si>
    <t>SWQ07</t>
  </si>
  <si>
    <t>SouthWest Quilt</t>
  </si>
  <si>
    <t>Desert Sand</t>
  </si>
  <si>
    <t>Country Sienna</t>
  </si>
  <si>
    <t>Country Pink</t>
  </si>
  <si>
    <t>Cat Cuddler</t>
  </si>
  <si>
    <t>P328-Flour Sack Towels (10 pak)</t>
  </si>
  <si>
    <t>C460-Fabric Brush Set (3)</t>
  </si>
  <si>
    <t>CC07</t>
  </si>
  <si>
    <t>Sales Tax #</t>
  </si>
  <si>
    <t>P327-Flour Sack Towel (white cotton - 21 1/2 x 29)</t>
  </si>
  <si>
    <t>3 Santas</t>
  </si>
  <si>
    <t>Indian Women</t>
  </si>
  <si>
    <t>Dwellings</t>
  </si>
  <si>
    <t>Winter Crossing</t>
  </si>
  <si>
    <t>Halloween Towel Designs</t>
  </si>
  <si>
    <t>Thanksgiving Towel Designs</t>
  </si>
  <si>
    <t>Christmas Towel Designs</t>
  </si>
  <si>
    <t>Simply Christmas</t>
  </si>
  <si>
    <t>P602-CndlightQuiltBlks (6)</t>
  </si>
  <si>
    <t>P601-WhiteQuiltBlks (6)</t>
  </si>
  <si>
    <t>Pale Pink</t>
  </si>
  <si>
    <t>Pale Blue</t>
  </si>
  <si>
    <t>Pale Aqua</t>
  </si>
  <si>
    <t>Antique Gold</t>
  </si>
  <si>
    <t>Pink Ice</t>
  </si>
  <si>
    <t>RQ07</t>
  </si>
  <si>
    <t>Rose Quilt</t>
  </si>
  <si>
    <t>London Fog</t>
  </si>
  <si>
    <t>Raw Umber</t>
  </si>
  <si>
    <t>Antique Silver</t>
  </si>
  <si>
    <t>Cuddly Rabbits</t>
  </si>
  <si>
    <t>Southwest Butterfly</t>
  </si>
  <si>
    <t>Tiger Head</t>
  </si>
  <si>
    <t>Lion's Head</t>
  </si>
  <si>
    <t>Lady Rose</t>
  </si>
  <si>
    <t>Easter Designs</t>
  </si>
  <si>
    <t>Cracked or Scrambled</t>
  </si>
  <si>
    <t>Landing Eagle</t>
  </si>
  <si>
    <t>Eagle Emblem</t>
  </si>
  <si>
    <t>Hip Hop Frogs</t>
  </si>
  <si>
    <t>Water Dragon</t>
  </si>
  <si>
    <t>Platinum</t>
  </si>
  <si>
    <t>K007-Country</t>
  </si>
  <si>
    <r>
      <t xml:space="preserve">ASK - All Sparkler </t>
    </r>
    <r>
      <rPr>
        <b/>
        <sz val="10"/>
        <color indexed="10"/>
        <rFont val="Arial"/>
        <family val="2"/>
      </rPr>
      <t>*</t>
    </r>
  </si>
  <si>
    <t>SCENE CLASS PAK 2</t>
  </si>
  <si>
    <t>SCENE CLASS PAK 3</t>
  </si>
  <si>
    <t>Ghost Love</t>
  </si>
  <si>
    <t>What Happened</t>
  </si>
  <si>
    <t>Country Cousins</t>
  </si>
  <si>
    <t>Snowman With Tree</t>
  </si>
  <si>
    <t>Fighting Stallions</t>
  </si>
  <si>
    <t>Purple Flowers</t>
  </si>
  <si>
    <t>Rose Fence</t>
  </si>
  <si>
    <t>Adoption</t>
  </si>
  <si>
    <t>Flowers &amp; Butterflies</t>
  </si>
  <si>
    <t>Pansy Bouquet</t>
  </si>
  <si>
    <t>Stained Glass &amp; Santa</t>
  </si>
  <si>
    <t>Still Life</t>
  </si>
  <si>
    <t>SCENE CLASS PAK 4</t>
  </si>
  <si>
    <t>GIFT SET #2 (GS1)</t>
  </si>
  <si>
    <t>Peeking Deer</t>
  </si>
  <si>
    <t>Double Clowns</t>
  </si>
  <si>
    <t>Bowling</t>
  </si>
  <si>
    <t>Edgings</t>
  </si>
  <si>
    <t>Fire Truck</t>
  </si>
  <si>
    <t>FAF08</t>
  </si>
  <si>
    <t>Fairies &amp; Flowers</t>
  </si>
  <si>
    <t>Christmas Quilt</t>
  </si>
  <si>
    <t>CQ08</t>
  </si>
  <si>
    <t>Snowman Quilt</t>
  </si>
  <si>
    <t>SQ08</t>
  </si>
  <si>
    <t>Year Calendar Design</t>
  </si>
  <si>
    <r>
      <t xml:space="preserve">P1493-Re-usable Shopping Bag </t>
    </r>
    <r>
      <rPr>
        <sz val="8"/>
        <rFont val="Arial"/>
        <family val="2"/>
      </rPr>
      <t>(cotton canvas+hemp)(14"H 12"W 6"D)</t>
    </r>
  </si>
  <si>
    <t>C347-Open Tip Nozzles (5)</t>
  </si>
  <si>
    <r>
      <t>C354</t>
    </r>
    <r>
      <rPr>
        <sz val="9"/>
        <rFont val="Arial"/>
        <family val="2"/>
      </rPr>
      <t>-Threaded Tips</t>
    </r>
    <r>
      <rPr>
        <sz val="8"/>
        <rFont val="Arial"/>
        <family val="2"/>
      </rPr>
      <t>(Artex-10)</t>
    </r>
  </si>
  <si>
    <t>C366-10" Round Blotters (2)</t>
  </si>
  <si>
    <t>C470-Fabric Brush Set 2 (3)</t>
  </si>
  <si>
    <r>
      <t>C530-Transfer Marker Set</t>
    </r>
    <r>
      <rPr>
        <sz val="8"/>
        <rFont val="Arial"/>
        <family val="2"/>
      </rPr>
      <t xml:space="preserve"> (3)</t>
    </r>
  </si>
  <si>
    <t>C539-Caps (10)</t>
  </si>
  <si>
    <t>Boy Quilt</t>
  </si>
  <si>
    <t>BOY08</t>
  </si>
  <si>
    <t>Dinosaurs Quilt</t>
  </si>
  <si>
    <t>Pony Quilt</t>
  </si>
  <si>
    <t>CBG09</t>
  </si>
  <si>
    <t>Country Bonnet Girls</t>
  </si>
  <si>
    <t>GIRL08</t>
  </si>
  <si>
    <t xml:space="preserve">Girl Quilt </t>
  </si>
  <si>
    <t>Wild Deer Quilt</t>
  </si>
  <si>
    <t>Amaryillis</t>
  </si>
  <si>
    <t>Cowgirl &amp; Cowboy</t>
  </si>
  <si>
    <t>Car &amp; Cycle</t>
  </si>
  <si>
    <t>Semi</t>
  </si>
  <si>
    <t>1940's John Deere</t>
  </si>
  <si>
    <t>Soft &amp; Silly</t>
  </si>
  <si>
    <t>Shrooms &amp; Snails</t>
  </si>
  <si>
    <t>Bedtime</t>
  </si>
  <si>
    <t>Boy Toys</t>
  </si>
  <si>
    <t>Fruits</t>
  </si>
  <si>
    <t>Daily Flowers</t>
  </si>
  <si>
    <t>Daily Poodles</t>
  </si>
  <si>
    <t>Vegetables</t>
  </si>
  <si>
    <t>Days and Stuff</t>
  </si>
  <si>
    <t>A Fairy Nice 4th</t>
  </si>
  <si>
    <t>You may order up to the present month until November, then you may order all of them.</t>
  </si>
  <si>
    <t>Southwest 1</t>
  </si>
  <si>
    <t>Southwest 2</t>
  </si>
  <si>
    <t>Southwest 3</t>
  </si>
  <si>
    <t>CBG Pillow Design</t>
  </si>
  <si>
    <t>Borders 2</t>
  </si>
  <si>
    <t>Noah's Ark</t>
  </si>
  <si>
    <t>Fall/Winter</t>
  </si>
  <si>
    <t>Space Walk</t>
  </si>
  <si>
    <t>Green Bones are Hams</t>
  </si>
  <si>
    <t>Butterfly,Bird &amp; Flower</t>
  </si>
  <si>
    <t>Flowering Dogwood</t>
  </si>
  <si>
    <t>Christmas Bell 2</t>
  </si>
  <si>
    <t>Azaleas &amp; Fence</t>
  </si>
  <si>
    <t>Ringing in Christmas</t>
  </si>
  <si>
    <t>Peacock</t>
  </si>
  <si>
    <t>Adjusted Frog</t>
  </si>
  <si>
    <t>Sunrise???</t>
  </si>
  <si>
    <t>Stuffed Animals</t>
  </si>
  <si>
    <t>Friends are Forever</t>
  </si>
  <si>
    <t>Oval Still Life</t>
  </si>
  <si>
    <t>Cardinal in Winter</t>
  </si>
  <si>
    <t>Against the Wind</t>
  </si>
  <si>
    <t>Our Wor;d</t>
  </si>
  <si>
    <t>New Year</t>
  </si>
  <si>
    <t>Butterfly &amp; Flowers</t>
  </si>
  <si>
    <t>Wild Animal Quilt</t>
  </si>
  <si>
    <t>C350-Paint Rack</t>
  </si>
  <si>
    <t>Total 4th Page - Transfer &amp; Quilt Paks</t>
  </si>
  <si>
    <t>Bouquet of Flower's Quilt</t>
  </si>
  <si>
    <t>Ginger's Dragon Quilt</t>
  </si>
  <si>
    <t>Baby Stuffed Animals Quilt</t>
  </si>
  <si>
    <t>BoF-01-1</t>
  </si>
  <si>
    <t>BoF-01-6</t>
  </si>
  <si>
    <t>Rose Designs</t>
  </si>
  <si>
    <t>BoF-02-1</t>
  </si>
  <si>
    <t>BoF-02-6</t>
  </si>
  <si>
    <t>BoF-03-1</t>
  </si>
  <si>
    <t>BoF-03-6</t>
  </si>
  <si>
    <t>BoF-04-1</t>
  </si>
  <si>
    <t>BoF-04-6</t>
  </si>
  <si>
    <t>BoF-05-1</t>
  </si>
  <si>
    <t>BoF-05-6</t>
  </si>
  <si>
    <t>BoF-06-1</t>
  </si>
  <si>
    <t>BoF-06-6</t>
  </si>
  <si>
    <t>BoF-07-1</t>
  </si>
  <si>
    <t>Bof-07-6</t>
  </si>
  <si>
    <t>BoF-08-1</t>
  </si>
  <si>
    <t>BoF-08-6</t>
  </si>
  <si>
    <t>BoF-09-1</t>
  </si>
  <si>
    <t>BoF-09-6</t>
  </si>
  <si>
    <t>BoF-10-1</t>
  </si>
  <si>
    <t>BoF-10-6</t>
  </si>
  <si>
    <t>BoF-11-1</t>
  </si>
  <si>
    <t>BoF-11-6</t>
  </si>
  <si>
    <t>BoF-12-1</t>
  </si>
  <si>
    <t>BoF-12-6</t>
  </si>
  <si>
    <t>GDQ-01-1</t>
  </si>
  <si>
    <t>GDQ-01-6</t>
  </si>
  <si>
    <t>GDQ-02-1</t>
  </si>
  <si>
    <t>GDQ-02-6</t>
  </si>
  <si>
    <t>GDQ-03-1</t>
  </si>
  <si>
    <t>GDQ-03-6</t>
  </si>
  <si>
    <t>GDQ-04-1</t>
  </si>
  <si>
    <t>GDQ-04-6</t>
  </si>
  <si>
    <t>GDQ-05-1</t>
  </si>
  <si>
    <t>GDQ-05-6</t>
  </si>
  <si>
    <t>GDQ-06-1</t>
  </si>
  <si>
    <t>GDQ-06-6</t>
  </si>
  <si>
    <t>GDQ-07-1</t>
  </si>
  <si>
    <t>GDQ-07-6</t>
  </si>
  <si>
    <t>GDQ-08-1</t>
  </si>
  <si>
    <t>GDQ-08-6</t>
  </si>
  <si>
    <t>GDQ-09-1</t>
  </si>
  <si>
    <t>GDQ-09-6</t>
  </si>
  <si>
    <t>GDQ-10-1</t>
  </si>
  <si>
    <t>GDQ-10-6</t>
  </si>
  <si>
    <t>GDQ-11-1</t>
  </si>
  <si>
    <t>GDQ-11-6</t>
  </si>
  <si>
    <t>GDQ-12-1</t>
  </si>
  <si>
    <t>GDQ-12-6</t>
  </si>
  <si>
    <t>BSA-01-1</t>
  </si>
  <si>
    <t>BSA-01-6</t>
  </si>
  <si>
    <t>BSA-02-1</t>
  </si>
  <si>
    <t>BSA-02-6</t>
  </si>
  <si>
    <t>BSA-03-1</t>
  </si>
  <si>
    <t>BSA-03-6</t>
  </si>
  <si>
    <t>BSA-04-1</t>
  </si>
  <si>
    <t>BSA-04-6</t>
  </si>
  <si>
    <t>BSA-05-1</t>
  </si>
  <si>
    <t>BSA-05-6</t>
  </si>
  <si>
    <t>BSA-06-1</t>
  </si>
  <si>
    <t>BSA-06-6</t>
  </si>
  <si>
    <t>Warriors</t>
  </si>
  <si>
    <t>My Household</t>
  </si>
  <si>
    <t>Playful Kittens</t>
  </si>
  <si>
    <t>Peacock In Dots</t>
  </si>
  <si>
    <t>Indian Children</t>
  </si>
  <si>
    <t>MAKE IT &amp; TAKE IT FOR HALLOWEEN PARTY</t>
  </si>
  <si>
    <t>WAQ09</t>
  </si>
  <si>
    <t>WDQ09</t>
  </si>
  <si>
    <t>B&amp;F09</t>
  </si>
  <si>
    <t>SRT07</t>
  </si>
  <si>
    <t>Macro Security has to be on Medium when you open this workbook for it to work properly.  Set the Macro Security to Medium, close without saving and reopen workbook.</t>
  </si>
  <si>
    <t>Powder Blue Sparkle</t>
  </si>
  <si>
    <t>Aquatic Birds</t>
  </si>
  <si>
    <t>Blend 599(limited edition paint)</t>
  </si>
  <si>
    <t>(This is a monthly paint)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</si>
</sst>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m\ d\,\ yyyy"/>
    <numFmt numFmtId="169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24"/>
      <name val="Arial"/>
      <family val="2"/>
    </font>
    <font>
      <i/>
      <sz val="2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5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3"/>
      <name val="Arial"/>
      <family val="2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i/>
      <sz val="12"/>
      <name val="TheSansRegPlain"/>
      <family val="0"/>
    </font>
    <font>
      <sz val="8"/>
      <name val="Arial"/>
      <family val="2"/>
    </font>
    <font>
      <sz val="9"/>
      <name val="Arial"/>
      <family val="2"/>
    </font>
    <font>
      <b/>
      <i/>
      <u val="single"/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2"/>
      <color indexed="12"/>
      <name val="Arial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8" fontId="0" fillId="0" borderId="1" xfId="0" applyNumberFormat="1" applyFont="1" applyBorder="1" applyAlignment="1">
      <alignment horizontal="center" vertical="center" wrapText="1"/>
    </xf>
    <xf numFmtId="8" fontId="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8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 indent="1"/>
    </xf>
    <xf numFmtId="0" fontId="15" fillId="0" borderId="8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164" fontId="0" fillId="0" borderId="0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21" fillId="0" borderId="1" xfId="0" applyFont="1" applyBorder="1" applyAlignment="1">
      <alignment horizontal="left"/>
    </xf>
    <xf numFmtId="0" fontId="22" fillId="0" borderId="1" xfId="0" applyFont="1" applyBorder="1" applyAlignment="1">
      <alignment/>
    </xf>
    <xf numFmtId="0" fontId="22" fillId="0" borderId="1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center" vertical="center"/>
    </xf>
    <xf numFmtId="168" fontId="20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164" fontId="3" fillId="0" borderId="13" xfId="0" applyNumberFormat="1" applyFont="1" applyBorder="1" applyAlignment="1">
      <alignment horizontal="right" vertical="center" wrapText="1"/>
    </xf>
    <xf numFmtId="164" fontId="3" fillId="0" borderId="14" xfId="0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horizontal="right" vertical="center" wrapText="1"/>
    </xf>
    <xf numFmtId="164" fontId="3" fillId="0" borderId="16" xfId="0" applyNumberFormat="1" applyFont="1" applyBorder="1" applyAlignment="1">
      <alignment horizontal="right" vertical="center" wrapText="1"/>
    </xf>
    <xf numFmtId="164" fontId="8" fillId="0" borderId="17" xfId="0" applyNumberFormat="1" applyFont="1" applyBorder="1" applyAlignment="1">
      <alignment horizontal="right" vertical="center" wrapText="1"/>
    </xf>
    <xf numFmtId="164" fontId="8" fillId="0" borderId="18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9" xfId="0" applyNumberFormat="1" applyFont="1" applyBorder="1" applyAlignment="1">
      <alignment horizontal="center" vertical="center" wrapText="1"/>
    </xf>
    <xf numFmtId="0" fontId="24" fillId="0" borderId="6" xfId="20" applyFont="1" applyBorder="1" applyAlignment="1">
      <alignment horizontal="left" vertical="center" wrapText="1"/>
    </xf>
    <xf numFmtId="0" fontId="24" fillId="0" borderId="5" xfId="20" applyFont="1" applyBorder="1" applyAlignment="1">
      <alignment horizontal="left" vertical="center" wrapText="1"/>
    </xf>
    <xf numFmtId="0" fontId="24" fillId="0" borderId="3" xfId="20" applyFont="1" applyBorder="1" applyAlignment="1">
      <alignment horizontal="left" vertical="center" wrapText="1"/>
    </xf>
    <xf numFmtId="164" fontId="3" fillId="0" borderId="20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/>
    </xf>
    <xf numFmtId="0" fontId="21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8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3" fillId="0" borderId="21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8" fontId="0" fillId="0" borderId="24" xfId="0" applyNumberFormat="1" applyFont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8" fontId="0" fillId="0" borderId="26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8" fontId="0" fillId="0" borderId="27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1" fontId="0" fillId="0" borderId="22" xfId="0" applyNumberForma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/>
    </xf>
    <xf numFmtId="1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/>
    </xf>
    <xf numFmtId="0" fontId="0" fillId="0" borderId="26" xfId="0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164" fontId="0" fillId="0" borderId="28" xfId="0" applyNumberFormat="1" applyBorder="1" applyAlignment="1">
      <alignment/>
    </xf>
    <xf numFmtId="1" fontId="0" fillId="0" borderId="21" xfId="0" applyNumberForma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8" fontId="4" fillId="0" borderId="12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164" fontId="2" fillId="0" borderId="27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8" fontId="0" fillId="0" borderId="28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1" fontId="2" fillId="0" borderId="19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9" fillId="0" borderId="6" xfId="20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21" fillId="0" borderId="26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28" xfId="0" applyNumberFormat="1" applyBorder="1" applyAlignment="1">
      <alignment horizontal="center"/>
    </xf>
    <xf numFmtId="164" fontId="0" fillId="0" borderId="28" xfId="0" applyNumberFormat="1" applyBorder="1" applyAlignment="1">
      <alignment horizontal="left"/>
    </xf>
    <xf numFmtId="0" fontId="0" fillId="0" borderId="1" xfId="0" applyNumberFormat="1" applyFont="1" applyBorder="1" applyAlignment="1">
      <alignment horizontal="center"/>
    </xf>
    <xf numFmtId="1" fontId="19" fillId="0" borderId="23" xfId="0" applyNumberFormat="1" applyFont="1" applyBorder="1" applyAlignment="1">
      <alignment horizontal="center"/>
    </xf>
    <xf numFmtId="1" fontId="19" fillId="0" borderId="22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1" xfId="0" applyBorder="1" applyAlignment="1" quotePrefix="1">
      <alignment/>
    </xf>
    <xf numFmtId="0" fontId="0" fillId="0" borderId="1" xfId="0" applyFont="1" applyFill="1" applyBorder="1" applyAlignment="1">
      <alignment/>
    </xf>
    <xf numFmtId="0" fontId="9" fillId="0" borderId="3" xfId="20" applyBorder="1" applyAlignment="1">
      <alignment horizontal="left" vertical="center" wrapText="1"/>
    </xf>
    <xf numFmtId="1" fontId="0" fillId="0" borderId="33" xfId="0" applyNumberFormat="1" applyBorder="1" applyAlignment="1">
      <alignment horizontal="center"/>
    </xf>
    <xf numFmtId="1" fontId="2" fillId="0" borderId="23" xfId="0" applyNumberFormat="1" applyFont="1" applyBorder="1" applyAlignment="1">
      <alignment/>
    </xf>
    <xf numFmtId="1" fontId="0" fillId="0" borderId="22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0" xfId="0" applyNumberFormat="1" applyAlignment="1">
      <alignment/>
    </xf>
    <xf numFmtId="0" fontId="22" fillId="0" borderId="1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8" fontId="2" fillId="0" borderId="35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5" fillId="0" borderId="10" xfId="0" applyFont="1" applyFill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" fontId="0" fillId="0" borderId="22" xfId="0" applyNumberFormat="1" applyFont="1" applyBorder="1" applyAlignment="1">
      <alignment horizontal="center" vertical="center" wrapText="1"/>
    </xf>
    <xf numFmtId="164" fontId="0" fillId="0" borderId="28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1" fontId="19" fillId="0" borderId="33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164" fontId="0" fillId="0" borderId="37" xfId="0" applyNumberFormat="1" applyBorder="1" applyAlignment="1">
      <alignment/>
    </xf>
    <xf numFmtId="1" fontId="0" fillId="0" borderId="23" xfId="0" applyNumberFormat="1" applyBorder="1" applyAlignment="1">
      <alignment horizontal="center"/>
    </xf>
    <xf numFmtId="164" fontId="0" fillId="0" borderId="27" xfId="0" applyNumberFormat="1" applyBorder="1" applyAlignment="1">
      <alignment/>
    </xf>
    <xf numFmtId="0" fontId="0" fillId="0" borderId="22" xfId="0" applyBorder="1" applyAlignment="1">
      <alignment/>
    </xf>
    <xf numFmtId="8" fontId="0" fillId="0" borderId="1" xfId="0" applyNumberFormat="1" applyFont="1" applyBorder="1" applyAlignment="1">
      <alignment horizontal="center"/>
    </xf>
    <xf numFmtId="8" fontId="0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left"/>
    </xf>
    <xf numFmtId="8" fontId="0" fillId="0" borderId="36" xfId="0" applyNumberFormat="1" applyFont="1" applyBorder="1" applyAlignment="1">
      <alignment horizontal="center" vertical="center" wrapText="1"/>
    </xf>
    <xf numFmtId="1" fontId="3" fillId="0" borderId="33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 wrapText="1"/>
    </xf>
    <xf numFmtId="8" fontId="3" fillId="0" borderId="38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8" fontId="0" fillId="0" borderId="1" xfId="0" applyNumberFormat="1" applyBorder="1" applyAlignment="1">
      <alignment/>
    </xf>
    <xf numFmtId="8" fontId="0" fillId="0" borderId="26" xfId="0" applyNumberFormat="1" applyBorder="1" applyAlignment="1">
      <alignment/>
    </xf>
    <xf numFmtId="8" fontId="0" fillId="0" borderId="1" xfId="0" applyNumberFormat="1" applyBorder="1" applyAlignment="1">
      <alignment horizontal="center"/>
    </xf>
    <xf numFmtId="8" fontId="0" fillId="0" borderId="26" xfId="0" applyNumberFormat="1" applyBorder="1" applyAlignment="1">
      <alignment horizontal="center"/>
    </xf>
    <xf numFmtId="8" fontId="0" fillId="0" borderId="27" xfId="0" applyNumberFormat="1" applyBorder="1" applyAlignment="1">
      <alignment horizontal="center"/>
    </xf>
    <xf numFmtId="8" fontId="0" fillId="0" borderId="28" xfId="0" applyNumberFormat="1" applyBorder="1" applyAlignment="1">
      <alignment horizontal="center"/>
    </xf>
    <xf numFmtId="8" fontId="0" fillId="0" borderId="28" xfId="0" applyNumberFormat="1" applyFont="1" applyBorder="1" applyAlignment="1">
      <alignment horizontal="center"/>
    </xf>
    <xf numFmtId="8" fontId="0" fillId="0" borderId="37" xfId="0" applyNumberFormat="1" applyBorder="1" applyAlignment="1">
      <alignment horizontal="center"/>
    </xf>
    <xf numFmtId="8" fontId="3" fillId="0" borderId="39" xfId="0" applyNumberFormat="1" applyFont="1" applyBorder="1" applyAlignment="1">
      <alignment horizontal="center" vertical="center" wrapText="1"/>
    </xf>
    <xf numFmtId="8" fontId="3" fillId="0" borderId="40" xfId="0" applyNumberFormat="1" applyFont="1" applyBorder="1" applyAlignment="1">
      <alignment horizontal="center" vertical="center" wrapText="1"/>
    </xf>
    <xf numFmtId="8" fontId="3" fillId="0" borderId="29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8" fontId="3" fillId="0" borderId="41" xfId="0" applyNumberFormat="1" applyFont="1" applyBorder="1" applyAlignment="1">
      <alignment horizontal="center" vertical="center" wrapText="1"/>
    </xf>
    <xf numFmtId="8" fontId="3" fillId="0" borderId="42" xfId="0" applyNumberFormat="1" applyFont="1" applyBorder="1" applyAlignment="1">
      <alignment horizontal="center" vertical="center" wrapText="1"/>
    </xf>
    <xf numFmtId="8" fontId="0" fillId="0" borderId="38" xfId="0" applyNumberFormat="1" applyBorder="1" applyAlignment="1">
      <alignment/>
    </xf>
    <xf numFmtId="8" fontId="0" fillId="0" borderId="40" xfId="0" applyNumberFormat="1" applyBorder="1" applyAlignment="1">
      <alignment/>
    </xf>
    <xf numFmtId="8" fontId="0" fillId="0" borderId="41" xfId="0" applyNumberFormat="1" applyBorder="1" applyAlignment="1">
      <alignment/>
    </xf>
    <xf numFmtId="8" fontId="0" fillId="0" borderId="42" xfId="0" applyNumberFormat="1" applyBorder="1" applyAlignment="1">
      <alignment/>
    </xf>
    <xf numFmtId="8" fontId="0" fillId="0" borderId="43" xfId="0" applyNumberFormat="1" applyBorder="1" applyAlignment="1">
      <alignment/>
    </xf>
    <xf numFmtId="8" fontId="0" fillId="0" borderId="29" xfId="0" applyNumberFormat="1" applyBorder="1" applyAlignment="1">
      <alignment/>
    </xf>
    <xf numFmtId="8" fontId="0" fillId="0" borderId="39" xfId="0" applyNumberFormat="1" applyBorder="1" applyAlignment="1">
      <alignment/>
    </xf>
    <xf numFmtId="8" fontId="0" fillId="0" borderId="44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9" fillId="0" borderId="0" xfId="20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8" fontId="0" fillId="0" borderId="28" xfId="0" applyNumberFormat="1" applyFon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168" fontId="20" fillId="0" borderId="45" xfId="0" applyNumberFormat="1" applyFont="1" applyBorder="1" applyAlignment="1" applyProtection="1">
      <alignment horizontal="center"/>
      <protection/>
    </xf>
    <xf numFmtId="0" fontId="0" fillId="0" borderId="46" xfId="0" applyBorder="1" applyAlignment="1">
      <alignment horizontal="center"/>
    </xf>
    <xf numFmtId="1" fontId="9" fillId="0" borderId="0" xfId="2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2" fillId="0" borderId="0" xfId="0" applyFont="1" applyBorder="1" applyAlignment="1">
      <alignment horizontal="left" wrapText="1" indent="1"/>
    </xf>
    <xf numFmtId="0" fontId="0" fillId="0" borderId="0" xfId="0" applyAlignment="1">
      <alignment/>
    </xf>
    <xf numFmtId="0" fontId="17" fillId="0" borderId="0" xfId="0" applyFont="1" applyBorder="1" applyAlignment="1">
      <alignment horizontal="left" wrapText="1" indent="1"/>
    </xf>
    <xf numFmtId="0" fontId="17" fillId="0" borderId="0" xfId="0" applyFont="1" applyAlignment="1">
      <alignment/>
    </xf>
    <xf numFmtId="0" fontId="9" fillId="0" borderId="47" xfId="20" applyBorder="1" applyAlignment="1">
      <alignment/>
    </xf>
    <xf numFmtId="0" fontId="19" fillId="0" borderId="47" xfId="0" applyFont="1" applyBorder="1" applyAlignment="1">
      <alignment/>
    </xf>
    <xf numFmtId="0" fontId="0" fillId="0" borderId="47" xfId="0" applyBorder="1" applyAlignment="1">
      <alignment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0" xfId="0" applyFont="1" applyBorder="1" applyAlignment="1">
      <alignment horizontal="left" wrapText="1"/>
    </xf>
    <xf numFmtId="0" fontId="1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wrapText="1" indent="1"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left" wrapText="1" indent="1"/>
    </xf>
    <xf numFmtId="0" fontId="12" fillId="0" borderId="0" xfId="0" applyFont="1" applyAlignment="1">
      <alignment/>
    </xf>
    <xf numFmtId="8" fontId="3" fillId="0" borderId="38" xfId="0" applyNumberFormat="1" applyFont="1" applyBorder="1" applyAlignment="1">
      <alignment horizontal="center" vertical="center" wrapText="1"/>
    </xf>
    <xf numFmtId="8" fontId="0" fillId="0" borderId="3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8" fontId="0" fillId="0" borderId="36" xfId="0" applyNumberFormat="1" applyBorder="1" applyAlignment="1">
      <alignment horizontal="center" vertical="center"/>
    </xf>
    <xf numFmtId="8" fontId="0" fillId="0" borderId="28" xfId="0" applyNumberFormat="1" applyBorder="1" applyAlignment="1">
      <alignment horizontal="center" vertical="center"/>
    </xf>
    <xf numFmtId="8" fontId="3" fillId="0" borderId="48" xfId="0" applyNumberFormat="1" applyFont="1" applyBorder="1" applyAlignment="1">
      <alignment horizontal="center" vertical="center" wrapText="1"/>
    </xf>
    <xf numFmtId="8" fontId="0" fillId="0" borderId="39" xfId="0" applyNumberForma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8" fontId="0" fillId="0" borderId="36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8" fontId="3" fillId="0" borderId="44" xfId="0" applyNumberFormat="1" applyFont="1" applyBorder="1" applyAlignment="1">
      <alignment horizontal="center" vertical="center" wrapText="1"/>
    </xf>
    <xf numFmtId="8" fontId="0" fillId="0" borderId="49" xfId="0" applyNumberForma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8" fontId="0" fillId="0" borderId="26" xfId="0" applyNumberFormat="1" applyBorder="1" applyAlignment="1">
      <alignment horizontal="center" vertical="center"/>
    </xf>
    <xf numFmtId="8" fontId="3" fillId="0" borderId="39" xfId="0" applyNumberFormat="1" applyFont="1" applyBorder="1" applyAlignment="1">
      <alignment horizontal="center" vertical="center" wrapText="1"/>
    </xf>
    <xf numFmtId="8" fontId="0" fillId="0" borderId="40" xfId="0" applyNumberFormat="1" applyBorder="1" applyAlignment="1">
      <alignment horizontal="center" vertical="center" wrapText="1"/>
    </xf>
    <xf numFmtId="8" fontId="0" fillId="0" borderId="1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1" fontId="0" fillId="0" borderId="50" xfId="0" applyNumberFormat="1" applyFont="1" applyBorder="1" applyAlignment="1">
      <alignment horizontal="center" vertical="center" wrapText="1"/>
    </xf>
    <xf numFmtId="1" fontId="0" fillId="0" borderId="51" xfId="0" applyNumberFormat="1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8" fontId="0" fillId="0" borderId="52" xfId="0" applyNumberFormat="1" applyFont="1" applyBorder="1" applyAlignment="1">
      <alignment horizontal="center" vertical="center" wrapText="1"/>
    </xf>
    <xf numFmtId="8" fontId="0" fillId="0" borderId="37" xfId="0" applyNumberFormat="1" applyBorder="1" applyAlignment="1">
      <alignment horizontal="center" vertical="center" wrapText="1"/>
    </xf>
    <xf numFmtId="8" fontId="3" fillId="0" borderId="53" xfId="0" applyNumberFormat="1" applyFont="1" applyBorder="1" applyAlignment="1">
      <alignment horizontal="center" vertical="center" wrapText="1"/>
    </xf>
    <xf numFmtId="8" fontId="0" fillId="0" borderId="44" xfId="0" applyNumberFormat="1" applyBorder="1" applyAlignment="1">
      <alignment horizontal="center" vertical="center" wrapText="1"/>
    </xf>
    <xf numFmtId="1" fontId="3" fillId="0" borderId="33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25" fillId="0" borderId="46" xfId="20" applyNumberFormat="1" applyFont="1" applyBorder="1" applyAlignment="1">
      <alignment horizontal="center" vertical="center"/>
    </xf>
    <xf numFmtId="0" fontId="25" fillId="0" borderId="46" xfId="2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8" fontId="0" fillId="0" borderId="37" xfId="0" applyNumberFormat="1" applyBorder="1" applyAlignment="1">
      <alignment horizontal="center" vertical="center"/>
    </xf>
    <xf numFmtId="8" fontId="0" fillId="0" borderId="54" xfId="0" applyNumberFormat="1" applyBorder="1" applyAlignment="1">
      <alignment horizontal="center" vertical="center"/>
    </xf>
    <xf numFmtId="1" fontId="24" fillId="0" borderId="0" xfId="20" applyNumberFormat="1" applyFont="1" applyBorder="1" applyAlignment="1">
      <alignment horizontal="center" vertical="center"/>
    </xf>
    <xf numFmtId="0" fontId="24" fillId="0" borderId="0" xfId="2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" fontId="9" fillId="0" borderId="46" xfId="20" applyNumberFormat="1" applyBorder="1" applyAlignment="1">
      <alignment horizontal="center" vertical="center"/>
    </xf>
    <xf numFmtId="0" fontId="9" fillId="0" borderId="46" xfId="20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1" fontId="24" fillId="0" borderId="0" xfId="20" applyNumberFormat="1" applyFont="1" applyAlignment="1">
      <alignment horizontal="center" vertical="center"/>
    </xf>
    <xf numFmtId="0" fontId="24" fillId="0" borderId="0" xfId="20" applyFont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8" fontId="0" fillId="0" borderId="28" xfId="0" applyNumberForma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29</xdr:row>
      <xdr:rowOff>19050</xdr:rowOff>
    </xdr:from>
    <xdr:to>
      <xdr:col>6</xdr:col>
      <xdr:colOff>428625</xdr:colOff>
      <xdr:row>29</xdr:row>
      <xdr:rowOff>352425</xdr:rowOff>
    </xdr:to>
    <xdr:pic>
      <xdr:nvPicPr>
        <xdr:cNvPr id="1" name="Command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648450"/>
          <a:ext cx="3714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</xdr:row>
      <xdr:rowOff>76200</xdr:rowOff>
    </xdr:from>
    <xdr:to>
      <xdr:col>7</xdr:col>
      <xdr:colOff>180975</xdr:colOff>
      <xdr:row>12</xdr:row>
      <xdr:rowOff>123825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238125"/>
          <a:ext cx="51149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1"/>
  <sheetViews>
    <sheetView workbookViewId="0" topLeftCell="A1">
      <selection activeCell="H19" sqref="H19"/>
    </sheetView>
  </sheetViews>
  <sheetFormatPr defaultColWidth="9.140625" defaultRowHeight="12.75"/>
  <cols>
    <col min="1" max="1" width="6.00390625" style="0" customWidth="1"/>
    <col min="2" max="2" width="4.7109375" style="0" customWidth="1"/>
    <col min="3" max="3" width="6.421875" style="0" customWidth="1"/>
    <col min="4" max="4" width="40.00390625" style="0" customWidth="1"/>
    <col min="5" max="5" width="1.57421875" style="0" customWidth="1"/>
    <col min="6" max="7" width="12.140625" style="0" customWidth="1"/>
    <col min="8" max="8" width="14.57421875" style="0" customWidth="1"/>
    <col min="9" max="9" width="13.7109375" style="0" customWidth="1"/>
    <col min="20" max="23" width="9.140625" style="0" hidden="1" customWidth="1"/>
    <col min="24" max="24" width="9.140625" style="28" hidden="1" customWidth="1"/>
  </cols>
  <sheetData>
    <row r="1" spans="20:24" ht="12.75">
      <c r="T1" s="28">
        <v>1</v>
      </c>
      <c r="U1" s="28">
        <v>7.25</v>
      </c>
      <c r="W1" s="28">
        <v>1</v>
      </c>
      <c r="X1" s="28">
        <v>13.5</v>
      </c>
    </row>
    <row r="2" spans="20:24" ht="12.75">
      <c r="T2">
        <v>100.01</v>
      </c>
      <c r="U2">
        <v>9.75</v>
      </c>
      <c r="W2">
        <v>100.01</v>
      </c>
      <c r="X2" s="28">
        <v>17.5</v>
      </c>
    </row>
    <row r="3" spans="20:24" ht="12.75">
      <c r="T3">
        <v>200.01</v>
      </c>
      <c r="U3">
        <v>11.75</v>
      </c>
      <c r="W3">
        <v>200.01</v>
      </c>
      <c r="X3" s="28">
        <v>21.5</v>
      </c>
    </row>
    <row r="4" spans="20:24" ht="12.75">
      <c r="T4">
        <v>300.01</v>
      </c>
      <c r="U4">
        <v>13.75</v>
      </c>
      <c r="W4">
        <v>300.01</v>
      </c>
      <c r="X4" s="28">
        <v>25.5</v>
      </c>
    </row>
    <row r="5" spans="20:24" ht="12.75">
      <c r="T5">
        <v>400.01</v>
      </c>
      <c r="U5">
        <v>16.75</v>
      </c>
      <c r="W5">
        <v>400.01</v>
      </c>
      <c r="X5" s="28">
        <v>29.5</v>
      </c>
    </row>
    <row r="6" spans="20:24" ht="12.75">
      <c r="T6">
        <v>500.01</v>
      </c>
      <c r="U6">
        <v>19.75</v>
      </c>
      <c r="W6">
        <v>500.01</v>
      </c>
      <c r="X6" s="28">
        <v>33.5</v>
      </c>
    </row>
    <row r="7" spans="20:24" ht="12.75">
      <c r="T7">
        <v>600.01</v>
      </c>
      <c r="U7">
        <v>22.75</v>
      </c>
      <c r="W7">
        <v>600.01</v>
      </c>
      <c r="X7" s="28">
        <v>37.5</v>
      </c>
    </row>
    <row r="8" spans="20:24" ht="12.75">
      <c r="T8">
        <v>700.01</v>
      </c>
      <c r="U8">
        <v>25.75</v>
      </c>
      <c r="W8">
        <v>700.01</v>
      </c>
      <c r="X8" s="28">
        <v>41.5</v>
      </c>
    </row>
    <row r="9" spans="20:24" ht="12.75">
      <c r="T9">
        <v>800.01</v>
      </c>
      <c r="U9">
        <v>28.75</v>
      </c>
      <c r="W9">
        <v>800.01</v>
      </c>
      <c r="X9" s="28">
        <v>45.5</v>
      </c>
    </row>
    <row r="10" spans="20:24" ht="12.75">
      <c r="T10">
        <v>900.01</v>
      </c>
      <c r="U10">
        <v>31.75</v>
      </c>
      <c r="W10">
        <v>900.01</v>
      </c>
      <c r="X10" s="28">
        <v>49.5</v>
      </c>
    </row>
    <row r="11" spans="20:24" ht="12.75">
      <c r="T11">
        <v>1000.01</v>
      </c>
      <c r="U11">
        <v>34.75</v>
      </c>
      <c r="W11">
        <v>1000.01</v>
      </c>
      <c r="X11" s="28">
        <v>53.5</v>
      </c>
    </row>
    <row r="12" spans="20:24" ht="12.75">
      <c r="T12">
        <v>1100.01</v>
      </c>
      <c r="U12">
        <v>37.75</v>
      </c>
      <c r="W12">
        <v>1100.01</v>
      </c>
      <c r="X12" s="28">
        <v>57.5</v>
      </c>
    </row>
    <row r="13" spans="20:24" ht="12.75">
      <c r="T13">
        <v>1200.01</v>
      </c>
      <c r="U13">
        <v>40.75</v>
      </c>
      <c r="W13">
        <v>1200.01</v>
      </c>
      <c r="X13" s="28">
        <v>61.5</v>
      </c>
    </row>
    <row r="14" spans="2:24" ht="12.75" customHeight="1">
      <c r="B14" s="237" t="s">
        <v>754</v>
      </c>
      <c r="C14" s="238"/>
      <c r="D14" s="238"/>
      <c r="E14" s="238"/>
      <c r="F14" s="238"/>
      <c r="G14" s="238"/>
      <c r="H14" s="238"/>
      <c r="T14">
        <v>1300.01</v>
      </c>
      <c r="U14">
        <v>43.75</v>
      </c>
      <c r="W14">
        <v>1300.01</v>
      </c>
      <c r="X14" s="28">
        <v>65.5</v>
      </c>
    </row>
    <row r="15" spans="2:24" ht="12.75">
      <c r="B15" s="238"/>
      <c r="C15" s="238"/>
      <c r="D15" s="238"/>
      <c r="E15" s="238"/>
      <c r="F15" s="238"/>
      <c r="G15" s="238"/>
      <c r="H15" s="238"/>
      <c r="T15">
        <v>1400.01</v>
      </c>
      <c r="U15">
        <v>46.75</v>
      </c>
      <c r="W15">
        <v>1400.01</v>
      </c>
      <c r="X15" s="28">
        <v>73.5</v>
      </c>
    </row>
    <row r="16" spans="3:24" ht="57.75" customHeight="1">
      <c r="C16" s="240" t="s">
        <v>188</v>
      </c>
      <c r="D16" s="240"/>
      <c r="E16" s="240"/>
      <c r="F16" s="240"/>
      <c r="G16" s="240"/>
      <c r="T16">
        <v>1500.01</v>
      </c>
      <c r="U16">
        <v>49.75</v>
      </c>
      <c r="W16">
        <v>1500.01</v>
      </c>
      <c r="X16" s="28">
        <v>77.5</v>
      </c>
    </row>
    <row r="17" spans="6:24" ht="12.75">
      <c r="F17" s="225" t="s">
        <v>411</v>
      </c>
      <c r="G17" s="225" t="s">
        <v>410</v>
      </c>
      <c r="T17">
        <v>1600.01</v>
      </c>
      <c r="U17">
        <v>52.75</v>
      </c>
      <c r="W17">
        <v>1600.01</v>
      </c>
      <c r="X17" s="28">
        <v>81.5</v>
      </c>
    </row>
    <row r="18" spans="6:24" ht="13.5" thickBot="1">
      <c r="F18" s="226"/>
      <c r="G18" s="226"/>
      <c r="T18">
        <v>1700.01</v>
      </c>
      <c r="U18">
        <v>55.75</v>
      </c>
      <c r="W18">
        <v>1700.01</v>
      </c>
      <c r="X18" s="28">
        <v>85.5</v>
      </c>
    </row>
    <row r="19" spans="4:24" ht="21.75" customHeight="1">
      <c r="D19" s="74" t="s">
        <v>438</v>
      </c>
      <c r="E19" s="5"/>
      <c r="F19" s="60">
        <f>SUM(Paints!D3:D39,Paints!I3:I39,Paints!N3:N39)</f>
        <v>0</v>
      </c>
      <c r="G19" s="19">
        <f>SUM(Paints!D3:D39,Paints!I3:I39,Paints!N3:N39)</f>
        <v>0</v>
      </c>
      <c r="T19">
        <v>1800.01</v>
      </c>
      <c r="U19">
        <v>58.75</v>
      </c>
      <c r="W19">
        <v>1800.01</v>
      </c>
      <c r="X19" s="28">
        <v>89.5</v>
      </c>
    </row>
    <row r="20" spans="4:24" ht="21.75" customHeight="1">
      <c r="D20" s="132" t="s">
        <v>509</v>
      </c>
      <c r="E20" s="5"/>
      <c r="F20" s="61">
        <f>SUM('Kits &amp; Class Pak'!D3:D29,'Kits &amp; Class Pak'!I3:I35)</f>
        <v>0</v>
      </c>
      <c r="G20" s="20">
        <f>SUM('Kits &amp; Class Pak'!D3:D29,'Kits &amp; Class Pak'!I3:I35)</f>
        <v>0</v>
      </c>
      <c r="T20">
        <v>1900.01</v>
      </c>
      <c r="U20">
        <v>61.75</v>
      </c>
      <c r="W20">
        <v>1900.01</v>
      </c>
      <c r="X20" s="28">
        <v>93.5</v>
      </c>
    </row>
    <row r="21" spans="4:24" ht="21.75" customHeight="1">
      <c r="D21" s="73" t="s">
        <v>414</v>
      </c>
      <c r="E21" s="5"/>
      <c r="F21" s="61">
        <f>SUM(Transfers!D3:D35,Transfers!I3:I35,Transfers!N3:N35,Transfers!R3:R35,Transfers!W3:W35,Transfers!AB3:AB35,Transfers!AF3:AF35,Transfers!AK3:AK35,Transfers!AP3:AP35,Transfers!AT3:AT35,Transfers!AY3:AY35,Transfers!BD3:BD35,Transfers!BH3:BH35,Transfers!BM3:BM35,Transfers!BR3:BR35,Transfers!BV3:BV35,Transfers!CA3:CA35,Transfers!CF3:CF35,Transfers!CJ3:CJ35,Transfers!CO3:CO35,Transfers!CT3:CT35,Transfers!CX3:CX35,Transfers!DC3:DC35,Transfers!DH3:DH35,Transfers!DL3:DL35,Transfers!DQ3:DQ35,Transfers!DV3:DV35)</f>
        <v>0</v>
      </c>
      <c r="G21" s="20">
        <f>SUM(Transfers!D3:D35,Transfers!I3:I35,Transfers!N3:N35,Transfers!R3:R35,Transfers!W3:W35,Transfers!AB3:AB35,Transfers!AF3:AF35,Transfers!AK3:AK35,Transfers!AP3:AP35,Transfers!AT3:AT35,Transfers!AY3:AY35,Transfers!BD3:BD35,Transfers!BH3:BH35,Transfers!BM3:BM35,Transfers!BR3:BR35,Transfers!BV3:BV35,Transfers!CA3:CA35,Transfers!CF3:CF35,Transfers!CJ3:CJ35,Transfers!CO3:CO35,Transfers!CT3:CT35,Transfers!CX3:CX35,Transfers!DC3:DC35,Transfers!DH3:DH35,Transfers!DL3:DL35,Transfers!DQ3:DQ35,Transfers!DV3:DV35)</f>
        <v>0</v>
      </c>
      <c r="T21">
        <v>2000.01</v>
      </c>
      <c r="U21">
        <v>64.75</v>
      </c>
      <c r="W21">
        <v>2000.01</v>
      </c>
      <c r="X21" s="28">
        <v>97.5</v>
      </c>
    </row>
    <row r="22" spans="4:24" ht="21.75" customHeight="1">
      <c r="D22" s="152" t="s">
        <v>679</v>
      </c>
      <c r="E22" s="5"/>
      <c r="F22" s="61">
        <f>SUM('Transfer &amp; Quilt Paks'!E3:E42,'Transfer &amp; Quilt Paks'!K3:K42)</f>
        <v>0</v>
      </c>
      <c r="G22" s="20">
        <f>SUM('Transfer &amp; Quilt Paks'!E3:E42,'Transfer &amp; Quilt Paks'!K3:K42)</f>
        <v>0</v>
      </c>
      <c r="T22">
        <v>2100.01</v>
      </c>
      <c r="U22">
        <v>67.75</v>
      </c>
      <c r="W22">
        <v>2100.01</v>
      </c>
      <c r="X22" s="28">
        <v>101.5</v>
      </c>
    </row>
    <row r="23" spans="4:24" ht="21.75" customHeight="1">
      <c r="D23" s="152" t="s">
        <v>533</v>
      </c>
      <c r="E23" s="5"/>
      <c r="F23" s="61">
        <f>SUM('Monthly Quilt Blocks'!D4:D27,'Monthly Quilt Blocks'!I4:I27,'Monthly Quilt Blocks'!N4:N27,'Monthly Quilt Blocks'!S4:S27)</f>
        <v>0</v>
      </c>
      <c r="G23" s="21">
        <f>SUM('Monthly Quilt Blocks'!D4:D27,'Monthly Quilt Blocks'!I4:I27,'Monthly Quilt Blocks'!N4:N27,'Monthly Quilt Blocks'!S4:S27)</f>
        <v>0</v>
      </c>
      <c r="T23">
        <v>2200.01</v>
      </c>
      <c r="U23">
        <v>70.75</v>
      </c>
      <c r="W23">
        <v>2200.01</v>
      </c>
      <c r="X23" s="28">
        <v>105.5</v>
      </c>
    </row>
    <row r="24" spans="4:24" ht="21.75" customHeight="1">
      <c r="D24" s="73" t="s">
        <v>534</v>
      </c>
      <c r="E24" s="5"/>
      <c r="F24" s="62">
        <f>SUM(Accessories!E3:E35,Accessories!J3:J10,Accessories!J14:J19,Accessories!J22:J27,Accessories!J30:J32,Accessories!J34:J36,Accessories!O3:O27)</f>
        <v>0</v>
      </c>
      <c r="G24" s="21">
        <f>SUM(Accessories!E3:E35,Accessories!J3:J10,Accessories!J14:J19,Accessories!J22:J27,Accessories!J30:J32,Accessories!J34:J36,Accessories!O3:O27)</f>
        <v>0</v>
      </c>
      <c r="T24">
        <v>2300.01</v>
      </c>
      <c r="U24">
        <v>73.75</v>
      </c>
      <c r="W24">
        <v>2300.01</v>
      </c>
      <c r="X24" s="28">
        <v>109.5</v>
      </c>
    </row>
    <row r="25" spans="4:24" ht="21.75" customHeight="1" thickBot="1">
      <c r="D25" s="75" t="s">
        <v>535</v>
      </c>
      <c r="E25" s="5"/>
      <c r="F25" s="63">
        <f>SUM(Accessories!O30:O36)</f>
        <v>0</v>
      </c>
      <c r="G25" s="76">
        <f>SUM(Accessories!O30:O36)</f>
        <v>0</v>
      </c>
      <c r="T25">
        <v>2400.01</v>
      </c>
      <c r="U25">
        <v>76.75</v>
      </c>
      <c r="W25">
        <v>2400.01</v>
      </c>
      <c r="X25" s="28">
        <v>113.5</v>
      </c>
    </row>
    <row r="26" spans="4:24" ht="21.75" customHeight="1" thickBot="1">
      <c r="D26" s="25" t="s">
        <v>178</v>
      </c>
      <c r="E26" s="5"/>
      <c r="F26" s="64">
        <f>SUM(F19:F25)</f>
        <v>0</v>
      </c>
      <c r="G26" s="22">
        <f>SUM(G19:G25)</f>
        <v>0</v>
      </c>
      <c r="T26">
        <v>2500.01</v>
      </c>
      <c r="U26">
        <v>79.75</v>
      </c>
      <c r="W26">
        <v>2500.01</v>
      </c>
      <c r="X26" s="28">
        <v>117.5</v>
      </c>
    </row>
    <row r="27" spans="4:24" ht="21.75" customHeight="1">
      <c r="D27" s="18" t="s">
        <v>179</v>
      </c>
      <c r="E27" s="5"/>
      <c r="F27" s="61">
        <f>IF((F26&lt;100),(F26*0%),(IF((F26&lt;500),(F26*36%),(IF((F26&lt;1000),(F26*40%),IF((F26&gt;999.99),(F26*50%),0))))))</f>
        <v>0</v>
      </c>
      <c r="G27" s="20">
        <f>IF((G26&lt;100),(G26*0%),(IF((G26&lt;500),(G26*36%),(IF((G26&lt;1000),(G26*40%),IF((G26&gt;999.99),(G26*50%),0))))))</f>
        <v>0</v>
      </c>
      <c r="T27">
        <v>2600.01</v>
      </c>
      <c r="U27">
        <v>82.75</v>
      </c>
      <c r="W27">
        <v>2600.01</v>
      </c>
      <c r="X27" s="28">
        <v>121.5</v>
      </c>
    </row>
    <row r="28" spans="4:24" ht="21.75" customHeight="1" thickBot="1">
      <c r="D28" s="17" t="s">
        <v>180</v>
      </c>
      <c r="E28" s="5"/>
      <c r="F28" s="63" t="e">
        <f>VLOOKUP(F26,$T$1:$U$101,2,TRUE)</f>
        <v>#N/A</v>
      </c>
      <c r="G28" s="66" t="e">
        <f>VLOOKUP(G26,$W$1:$X$101,2,TRUE)</f>
        <v>#N/A</v>
      </c>
      <c r="T28">
        <v>2700.01</v>
      </c>
      <c r="U28">
        <v>85.75</v>
      </c>
      <c r="W28">
        <v>2700.01</v>
      </c>
      <c r="X28" s="28">
        <v>125.5</v>
      </c>
    </row>
    <row r="29" spans="4:24" ht="29.25" customHeight="1" thickBot="1">
      <c r="D29" s="24" t="s">
        <v>181</v>
      </c>
      <c r="E29" s="3"/>
      <c r="F29" s="65" t="e">
        <f>SUM(F26-F27+F28)</f>
        <v>#N/A</v>
      </c>
      <c r="G29" s="22" t="e">
        <f>SUM(G26-G27+G28)</f>
        <v>#N/A</v>
      </c>
      <c r="T29">
        <v>2800.01</v>
      </c>
      <c r="U29">
        <v>88.75</v>
      </c>
      <c r="W29">
        <v>2800.01</v>
      </c>
      <c r="X29" s="28">
        <v>129.5</v>
      </c>
    </row>
    <row r="30" spans="4:24" ht="29.25" customHeight="1" thickBot="1">
      <c r="D30" s="227"/>
      <c r="E30" s="228"/>
      <c r="F30" s="228"/>
      <c r="G30" s="229"/>
      <c r="T30">
        <v>2900.01</v>
      </c>
      <c r="U30">
        <v>91.75</v>
      </c>
      <c r="W30">
        <v>2900.01</v>
      </c>
      <c r="X30" s="28">
        <v>133.5</v>
      </c>
    </row>
    <row r="31" spans="20:24" ht="18.75" customHeight="1">
      <c r="T31">
        <v>3000.01</v>
      </c>
      <c r="U31">
        <v>94.75</v>
      </c>
      <c r="W31">
        <v>3000.01</v>
      </c>
      <c r="X31" s="28">
        <v>137.5</v>
      </c>
    </row>
    <row r="32" spans="1:24" ht="27.75" customHeight="1">
      <c r="A32" s="241" t="s">
        <v>183</v>
      </c>
      <c r="B32" s="242"/>
      <c r="C32" s="242"/>
      <c r="D32" s="243"/>
      <c r="I32" s="57"/>
      <c r="T32">
        <v>3100.01</v>
      </c>
      <c r="U32">
        <v>97.75</v>
      </c>
      <c r="W32">
        <v>3100.01</v>
      </c>
      <c r="X32" s="28">
        <v>141.5</v>
      </c>
    </row>
    <row r="33" spans="1:24" ht="20.25" customHeight="1" thickBot="1">
      <c r="A33" s="244" t="s">
        <v>184</v>
      </c>
      <c r="B33" s="231"/>
      <c r="C33" s="231"/>
      <c r="D33" s="231"/>
      <c r="F33" s="26" t="s">
        <v>193</v>
      </c>
      <c r="G33" s="222"/>
      <c r="H33" s="223"/>
      <c r="I33" s="58"/>
      <c r="T33">
        <v>3200.01</v>
      </c>
      <c r="U33">
        <v>100.75</v>
      </c>
      <c r="W33">
        <v>3200.01</v>
      </c>
      <c r="X33" s="28">
        <v>145.5</v>
      </c>
    </row>
    <row r="34" spans="1:24" ht="18" customHeight="1" thickBot="1">
      <c r="A34" s="244" t="s">
        <v>185</v>
      </c>
      <c r="B34" s="245"/>
      <c r="C34" s="245"/>
      <c r="D34" s="231"/>
      <c r="F34" s="27" t="s">
        <v>4</v>
      </c>
      <c r="G34" s="235"/>
      <c r="H34" s="228"/>
      <c r="I34" s="58"/>
      <c r="T34">
        <v>3300.01</v>
      </c>
      <c r="U34">
        <v>103.75</v>
      </c>
      <c r="W34">
        <v>3300.01</v>
      </c>
      <c r="X34" s="28">
        <v>149.5</v>
      </c>
    </row>
    <row r="35" spans="1:24" ht="18" customHeight="1" thickBot="1">
      <c r="A35" s="239" t="s">
        <v>439</v>
      </c>
      <c r="B35" s="231"/>
      <c r="C35" s="231"/>
      <c r="D35" s="231"/>
      <c r="F35" s="27" t="s">
        <v>189</v>
      </c>
      <c r="G35" s="235"/>
      <c r="H35" s="228"/>
      <c r="I35" s="58"/>
      <c r="T35">
        <v>3400.01</v>
      </c>
      <c r="U35">
        <v>106.75</v>
      </c>
      <c r="W35">
        <v>3400.01</v>
      </c>
      <c r="X35" s="28">
        <v>153.5</v>
      </c>
    </row>
    <row r="36" spans="1:24" ht="18" customHeight="1" thickBot="1">
      <c r="A36" s="232" t="s">
        <v>186</v>
      </c>
      <c r="B36" s="233"/>
      <c r="C36" s="233"/>
      <c r="D36" s="231"/>
      <c r="F36" s="27" t="s">
        <v>190</v>
      </c>
      <c r="G36" s="235"/>
      <c r="H36" s="228"/>
      <c r="I36" s="58"/>
      <c r="T36">
        <v>3500.01</v>
      </c>
      <c r="U36">
        <v>109.75</v>
      </c>
      <c r="W36">
        <v>3500.01</v>
      </c>
      <c r="X36" s="28">
        <v>157.5</v>
      </c>
    </row>
    <row r="37" spans="1:24" ht="18" customHeight="1" thickBot="1">
      <c r="A37" s="23"/>
      <c r="F37" s="27" t="s">
        <v>191</v>
      </c>
      <c r="G37" s="235"/>
      <c r="H37" s="228"/>
      <c r="I37" s="59"/>
      <c r="T37">
        <v>3600.01</v>
      </c>
      <c r="U37">
        <v>112.75</v>
      </c>
      <c r="W37">
        <v>3600.01</v>
      </c>
      <c r="X37" s="28">
        <v>161.5</v>
      </c>
    </row>
    <row r="38" spans="1:24" ht="18" customHeight="1" thickBot="1">
      <c r="A38" s="230" t="s">
        <v>187</v>
      </c>
      <c r="B38" s="231"/>
      <c r="C38" s="231"/>
      <c r="D38" s="231"/>
      <c r="F38" s="27" t="s">
        <v>192</v>
      </c>
      <c r="G38" s="234"/>
      <c r="H38" s="228"/>
      <c r="T38">
        <v>3700.01</v>
      </c>
      <c r="U38">
        <v>115.75</v>
      </c>
      <c r="W38">
        <v>3700.01</v>
      </c>
      <c r="X38" s="28">
        <v>165.5</v>
      </c>
    </row>
    <row r="39" spans="1:24" ht="21" customHeight="1" thickBot="1">
      <c r="A39" s="230" t="s">
        <v>182</v>
      </c>
      <c r="B39" s="231"/>
      <c r="C39" s="231"/>
      <c r="D39" s="231"/>
      <c r="F39" s="167" t="s">
        <v>556</v>
      </c>
      <c r="G39" s="236"/>
      <c r="H39" s="228"/>
      <c r="T39">
        <v>3800.01</v>
      </c>
      <c r="U39">
        <v>118.75</v>
      </c>
      <c r="W39">
        <v>3800.01</v>
      </c>
      <c r="X39" s="28">
        <v>169.5</v>
      </c>
    </row>
    <row r="40" spans="20:24" ht="12.75">
      <c r="T40">
        <v>3900.01</v>
      </c>
      <c r="U40">
        <v>121.75</v>
      </c>
      <c r="W40">
        <v>3900.01</v>
      </c>
      <c r="X40" s="28">
        <v>173.5</v>
      </c>
    </row>
    <row r="41" spans="20:24" ht="12.75">
      <c r="T41">
        <v>4000.01</v>
      </c>
      <c r="U41">
        <v>124.75</v>
      </c>
      <c r="W41">
        <v>4000.01</v>
      </c>
      <c r="X41" s="28">
        <v>177.5</v>
      </c>
    </row>
    <row r="42" spans="20:24" ht="12.75">
      <c r="T42">
        <v>4100.01</v>
      </c>
      <c r="U42">
        <v>127.75</v>
      </c>
      <c r="W42">
        <v>4100.01</v>
      </c>
      <c r="X42" s="28">
        <v>181.5</v>
      </c>
    </row>
    <row r="43" spans="20:24" ht="12.75">
      <c r="T43">
        <v>4200.01</v>
      </c>
      <c r="U43">
        <v>130.75</v>
      </c>
      <c r="W43">
        <v>4200.01</v>
      </c>
      <c r="X43" s="28">
        <v>185.5</v>
      </c>
    </row>
    <row r="44" spans="20:24" ht="12.75">
      <c r="T44">
        <v>4300.01</v>
      </c>
      <c r="U44">
        <v>133.75</v>
      </c>
      <c r="W44">
        <v>4300.01</v>
      </c>
      <c r="X44" s="28">
        <v>189.5</v>
      </c>
    </row>
    <row r="45" spans="20:24" ht="12.75">
      <c r="T45">
        <v>4400.01</v>
      </c>
      <c r="U45">
        <v>136.75</v>
      </c>
      <c r="W45">
        <v>4400.01</v>
      </c>
      <c r="X45" s="28">
        <v>193.5</v>
      </c>
    </row>
    <row r="46" spans="20:24" ht="12.75">
      <c r="T46">
        <v>4500.01</v>
      </c>
      <c r="U46">
        <v>139.75</v>
      </c>
      <c r="W46">
        <v>4500.01</v>
      </c>
      <c r="X46" s="28">
        <v>197.5</v>
      </c>
    </row>
    <row r="47" spans="20:24" ht="12.75">
      <c r="T47">
        <v>4600.01</v>
      </c>
      <c r="U47">
        <v>142.75</v>
      </c>
      <c r="W47">
        <v>4600.01</v>
      </c>
      <c r="X47" s="28">
        <v>201.5</v>
      </c>
    </row>
    <row r="48" spans="20:24" ht="12.75">
      <c r="T48">
        <v>4700.01</v>
      </c>
      <c r="U48">
        <v>145.75</v>
      </c>
      <c r="W48">
        <v>4700.01</v>
      </c>
      <c r="X48" s="28">
        <v>205.5</v>
      </c>
    </row>
    <row r="49" spans="20:24" ht="12.75">
      <c r="T49">
        <v>4800.01</v>
      </c>
      <c r="U49">
        <v>148.75</v>
      </c>
      <c r="W49">
        <v>4800.01</v>
      </c>
      <c r="X49" s="28">
        <v>209.5</v>
      </c>
    </row>
    <row r="50" spans="20:24" ht="12.75">
      <c r="T50">
        <v>4900.01</v>
      </c>
      <c r="U50">
        <v>151.75</v>
      </c>
      <c r="W50">
        <v>4900.01</v>
      </c>
      <c r="X50" s="28">
        <v>213.5</v>
      </c>
    </row>
    <row r="51" spans="20:24" ht="12.75">
      <c r="T51">
        <v>5000.01</v>
      </c>
      <c r="U51">
        <v>154.75</v>
      </c>
      <c r="W51">
        <v>5000.01</v>
      </c>
      <c r="X51" s="28">
        <v>217.5</v>
      </c>
    </row>
    <row r="52" spans="20:24" ht="12.75">
      <c r="T52">
        <v>5100.01</v>
      </c>
      <c r="U52">
        <v>157.75</v>
      </c>
      <c r="W52">
        <v>5100.01</v>
      </c>
      <c r="X52" s="28">
        <v>221.5</v>
      </c>
    </row>
    <row r="53" spans="20:24" ht="12.75">
      <c r="T53">
        <v>5200.01</v>
      </c>
      <c r="U53">
        <v>160.75</v>
      </c>
      <c r="W53">
        <v>5200.01</v>
      </c>
      <c r="X53" s="28">
        <v>225.5</v>
      </c>
    </row>
    <row r="54" spans="20:24" ht="12.75">
      <c r="T54">
        <v>5300.01</v>
      </c>
      <c r="U54">
        <v>163.75</v>
      </c>
      <c r="W54">
        <v>5300.01</v>
      </c>
      <c r="X54" s="28">
        <v>229.5</v>
      </c>
    </row>
    <row r="55" spans="20:24" ht="12.75">
      <c r="T55">
        <v>5400.01</v>
      </c>
      <c r="U55">
        <v>166.75</v>
      </c>
      <c r="W55">
        <v>5400.01</v>
      </c>
      <c r="X55" s="28">
        <v>233.5</v>
      </c>
    </row>
    <row r="56" spans="20:24" ht="12.75">
      <c r="T56">
        <v>5500.01</v>
      </c>
      <c r="U56">
        <v>169.75</v>
      </c>
      <c r="W56">
        <v>5500.01</v>
      </c>
      <c r="X56" s="28">
        <v>237.5</v>
      </c>
    </row>
    <row r="57" spans="20:24" ht="12.75">
      <c r="T57">
        <v>5600.01</v>
      </c>
      <c r="U57">
        <v>172.75</v>
      </c>
      <c r="W57">
        <v>5600.01</v>
      </c>
      <c r="X57" s="28">
        <v>241.5</v>
      </c>
    </row>
    <row r="58" spans="20:24" ht="12.75">
      <c r="T58">
        <v>5700.01</v>
      </c>
      <c r="U58">
        <v>175.75</v>
      </c>
      <c r="W58">
        <v>5700.01</v>
      </c>
      <c r="X58" s="28">
        <v>245.5</v>
      </c>
    </row>
    <row r="59" spans="20:24" ht="12.75">
      <c r="T59">
        <v>5800.01</v>
      </c>
      <c r="U59">
        <v>178.75</v>
      </c>
      <c r="W59">
        <v>5800.01</v>
      </c>
      <c r="X59" s="28">
        <v>249.5</v>
      </c>
    </row>
    <row r="60" spans="20:24" ht="12.75">
      <c r="T60">
        <v>5900.01</v>
      </c>
      <c r="U60">
        <v>181.75</v>
      </c>
      <c r="W60">
        <v>5900.01</v>
      </c>
      <c r="X60" s="28">
        <v>253.5</v>
      </c>
    </row>
    <row r="61" spans="20:24" ht="12.75">
      <c r="T61">
        <v>6000.01</v>
      </c>
      <c r="U61">
        <v>184.75</v>
      </c>
      <c r="W61">
        <v>6000.01</v>
      </c>
      <c r="X61" s="28">
        <v>257.5</v>
      </c>
    </row>
    <row r="62" spans="20:24" ht="12.75">
      <c r="T62">
        <v>6100.01</v>
      </c>
      <c r="U62">
        <v>187.75</v>
      </c>
      <c r="W62">
        <v>6100.01</v>
      </c>
      <c r="X62" s="28">
        <v>261.5</v>
      </c>
    </row>
    <row r="63" spans="20:24" ht="12.75">
      <c r="T63">
        <v>6200.01</v>
      </c>
      <c r="U63">
        <v>190.75</v>
      </c>
      <c r="W63">
        <v>6200.01</v>
      </c>
      <c r="X63" s="28">
        <v>265.5</v>
      </c>
    </row>
    <row r="64" spans="20:24" ht="12.75">
      <c r="T64">
        <v>6300.01</v>
      </c>
      <c r="U64">
        <v>193.75</v>
      </c>
      <c r="W64">
        <v>6300.01</v>
      </c>
      <c r="X64" s="28">
        <v>269.5</v>
      </c>
    </row>
    <row r="65" spans="20:24" ht="12.75">
      <c r="T65">
        <v>6400.01</v>
      </c>
      <c r="U65">
        <v>196.75</v>
      </c>
      <c r="W65">
        <v>6400.01</v>
      </c>
      <c r="X65" s="28">
        <v>273.5</v>
      </c>
    </row>
    <row r="66" spans="20:24" ht="12.75">
      <c r="T66">
        <v>6500.01</v>
      </c>
      <c r="U66">
        <v>199.75</v>
      </c>
      <c r="W66">
        <v>6500.01</v>
      </c>
      <c r="X66" s="28">
        <v>277.5</v>
      </c>
    </row>
    <row r="67" spans="20:24" ht="12.75">
      <c r="T67">
        <v>6600.01</v>
      </c>
      <c r="U67">
        <v>202.75</v>
      </c>
      <c r="W67">
        <v>6600.01</v>
      </c>
      <c r="X67" s="28">
        <v>281.5</v>
      </c>
    </row>
    <row r="68" spans="20:24" ht="12.75">
      <c r="T68">
        <v>6700.01</v>
      </c>
      <c r="U68">
        <v>205.75</v>
      </c>
      <c r="W68">
        <v>6700.01</v>
      </c>
      <c r="X68" s="28">
        <v>285.5</v>
      </c>
    </row>
    <row r="69" spans="20:24" ht="12.75">
      <c r="T69">
        <v>6800.01</v>
      </c>
      <c r="U69">
        <v>208.75</v>
      </c>
      <c r="W69">
        <v>6800.01</v>
      </c>
      <c r="X69" s="28">
        <v>289.5</v>
      </c>
    </row>
    <row r="70" spans="20:24" ht="12.75">
      <c r="T70">
        <v>6900.01</v>
      </c>
      <c r="U70">
        <v>211.75</v>
      </c>
      <c r="W70">
        <v>6900.01</v>
      </c>
      <c r="X70" s="28">
        <v>293.5</v>
      </c>
    </row>
    <row r="71" spans="20:24" ht="12.75">
      <c r="T71">
        <v>7000.01</v>
      </c>
      <c r="U71">
        <v>214.75</v>
      </c>
      <c r="W71">
        <v>7000.01</v>
      </c>
      <c r="X71" s="28">
        <v>297.5</v>
      </c>
    </row>
    <row r="72" spans="20:24" ht="12.75">
      <c r="T72">
        <v>7100.01</v>
      </c>
      <c r="U72">
        <v>217.75</v>
      </c>
      <c r="W72">
        <v>7100.01</v>
      </c>
      <c r="X72" s="28">
        <v>301.5</v>
      </c>
    </row>
    <row r="73" spans="20:24" ht="12.75">
      <c r="T73">
        <v>7200.01</v>
      </c>
      <c r="U73">
        <v>220.75</v>
      </c>
      <c r="W73">
        <v>7200.01</v>
      </c>
      <c r="X73" s="28">
        <v>305.5</v>
      </c>
    </row>
    <row r="74" spans="20:24" ht="12.75">
      <c r="T74">
        <v>7300.01</v>
      </c>
      <c r="U74">
        <v>223.75</v>
      </c>
      <c r="W74">
        <v>7300.01</v>
      </c>
      <c r="X74" s="28">
        <v>309.5</v>
      </c>
    </row>
    <row r="75" spans="20:24" ht="12.75">
      <c r="T75">
        <v>7400.01</v>
      </c>
      <c r="U75">
        <v>226.75</v>
      </c>
      <c r="W75">
        <v>7400.01</v>
      </c>
      <c r="X75" s="28">
        <v>313.5</v>
      </c>
    </row>
    <row r="76" spans="20:24" ht="12.75">
      <c r="T76">
        <v>7500.01</v>
      </c>
      <c r="U76">
        <v>229.75</v>
      </c>
      <c r="W76">
        <v>7500.01</v>
      </c>
      <c r="X76" s="28">
        <v>317.5</v>
      </c>
    </row>
    <row r="77" spans="20:24" ht="12.75">
      <c r="T77">
        <v>7600.01</v>
      </c>
      <c r="U77">
        <v>232.75</v>
      </c>
      <c r="W77">
        <v>7600.01</v>
      </c>
      <c r="X77" s="28">
        <v>321.5</v>
      </c>
    </row>
    <row r="78" spans="20:24" ht="12.75">
      <c r="T78">
        <v>7700.01</v>
      </c>
      <c r="U78">
        <v>235.75</v>
      </c>
      <c r="W78">
        <v>7700.01</v>
      </c>
      <c r="X78" s="28">
        <v>325.5</v>
      </c>
    </row>
    <row r="79" spans="20:24" ht="12.75">
      <c r="T79">
        <v>7800.01</v>
      </c>
      <c r="U79">
        <v>238.75</v>
      </c>
      <c r="W79">
        <v>7800.01</v>
      </c>
      <c r="X79" s="28">
        <v>329.5</v>
      </c>
    </row>
    <row r="80" spans="20:24" ht="12.75">
      <c r="T80">
        <v>7900.01</v>
      </c>
      <c r="U80">
        <v>241.75</v>
      </c>
      <c r="W80">
        <v>7900.01</v>
      </c>
      <c r="X80" s="28">
        <v>333.5</v>
      </c>
    </row>
    <row r="81" spans="20:24" ht="12.75">
      <c r="T81">
        <v>8000.01</v>
      </c>
      <c r="U81">
        <v>244.75</v>
      </c>
      <c r="W81">
        <v>8000.01</v>
      </c>
      <c r="X81" s="28">
        <v>337.5</v>
      </c>
    </row>
    <row r="82" spans="20:24" ht="12.75">
      <c r="T82">
        <v>8100.01</v>
      </c>
      <c r="U82">
        <v>247.75</v>
      </c>
      <c r="W82">
        <v>8100.01</v>
      </c>
      <c r="X82" s="28">
        <v>341.5</v>
      </c>
    </row>
    <row r="83" spans="20:24" ht="12.75">
      <c r="T83">
        <v>8200.01</v>
      </c>
      <c r="U83">
        <v>250.75</v>
      </c>
      <c r="W83">
        <v>8200.01</v>
      </c>
      <c r="X83" s="28">
        <v>345.5</v>
      </c>
    </row>
    <row r="84" spans="20:24" ht="12.75">
      <c r="T84">
        <v>8300.01</v>
      </c>
      <c r="U84">
        <v>253.75</v>
      </c>
      <c r="W84">
        <v>8300.01</v>
      </c>
      <c r="X84" s="28">
        <v>349.5</v>
      </c>
    </row>
    <row r="85" spans="20:24" ht="12.75">
      <c r="T85">
        <v>8400.01</v>
      </c>
      <c r="U85">
        <v>256.75</v>
      </c>
      <c r="W85">
        <v>8400.01</v>
      </c>
      <c r="X85" s="28">
        <v>353.5</v>
      </c>
    </row>
    <row r="86" spans="20:24" ht="12.75">
      <c r="T86">
        <v>8500.01</v>
      </c>
      <c r="U86">
        <v>259.75</v>
      </c>
      <c r="W86">
        <v>8500.01</v>
      </c>
      <c r="X86" s="28">
        <v>357.5</v>
      </c>
    </row>
    <row r="87" spans="20:24" ht="12.75">
      <c r="T87">
        <v>8600.01</v>
      </c>
      <c r="U87">
        <v>262.75</v>
      </c>
      <c r="W87">
        <v>8600.01</v>
      </c>
      <c r="X87" s="28">
        <v>361.5</v>
      </c>
    </row>
    <row r="88" spans="20:24" ht="12.75">
      <c r="T88">
        <v>8700.01</v>
      </c>
      <c r="U88">
        <v>265.75</v>
      </c>
      <c r="W88">
        <v>8700.01</v>
      </c>
      <c r="X88" s="28">
        <v>365.5</v>
      </c>
    </row>
    <row r="89" spans="20:24" ht="12.75">
      <c r="T89">
        <v>8800.01</v>
      </c>
      <c r="U89">
        <v>268.75</v>
      </c>
      <c r="W89">
        <v>8800.01</v>
      </c>
      <c r="X89" s="28">
        <v>369.5</v>
      </c>
    </row>
    <row r="90" spans="20:24" ht="12.75">
      <c r="T90">
        <v>8900.01</v>
      </c>
      <c r="U90">
        <v>271.75</v>
      </c>
      <c r="W90">
        <v>8900.01</v>
      </c>
      <c r="X90" s="28">
        <v>373.5</v>
      </c>
    </row>
    <row r="91" spans="20:24" ht="12.75">
      <c r="T91">
        <v>9000.01</v>
      </c>
      <c r="U91">
        <v>274.75</v>
      </c>
      <c r="W91">
        <v>9000.01</v>
      </c>
      <c r="X91" s="28">
        <v>377.5</v>
      </c>
    </row>
    <row r="92" spans="20:24" ht="12.75">
      <c r="T92">
        <v>9100.01</v>
      </c>
      <c r="U92">
        <v>277.75</v>
      </c>
      <c r="W92">
        <v>9100.01</v>
      </c>
      <c r="X92" s="28">
        <v>381.5</v>
      </c>
    </row>
    <row r="93" spans="20:24" ht="12.75">
      <c r="T93">
        <v>9200.01</v>
      </c>
      <c r="U93">
        <v>280.75</v>
      </c>
      <c r="W93">
        <v>9200.01</v>
      </c>
      <c r="X93" s="28">
        <v>385.5</v>
      </c>
    </row>
    <row r="94" spans="20:24" ht="12.75">
      <c r="T94">
        <v>9300.01</v>
      </c>
      <c r="U94">
        <v>283.75</v>
      </c>
      <c r="W94">
        <v>9300.01</v>
      </c>
      <c r="X94" s="28">
        <v>389.5</v>
      </c>
    </row>
    <row r="95" spans="20:24" ht="12.75">
      <c r="T95">
        <v>9400.01</v>
      </c>
      <c r="U95">
        <v>286.75</v>
      </c>
      <c r="W95">
        <v>9400.01</v>
      </c>
      <c r="X95" s="28">
        <v>393.5</v>
      </c>
    </row>
    <row r="96" spans="20:24" ht="12.75">
      <c r="T96">
        <v>9500.01</v>
      </c>
      <c r="U96">
        <v>289.75</v>
      </c>
      <c r="W96">
        <v>9500.01</v>
      </c>
      <c r="X96" s="28">
        <v>397.5</v>
      </c>
    </row>
    <row r="97" spans="20:24" ht="12.75">
      <c r="T97">
        <v>9600.01</v>
      </c>
      <c r="U97">
        <v>292.75</v>
      </c>
      <c r="W97">
        <v>9600.01</v>
      </c>
      <c r="X97" s="28">
        <v>401.5</v>
      </c>
    </row>
    <row r="98" spans="20:24" ht="12.75">
      <c r="T98">
        <v>9700.01</v>
      </c>
      <c r="U98">
        <v>295.75</v>
      </c>
      <c r="W98">
        <v>9700.01</v>
      </c>
      <c r="X98" s="28">
        <v>405.5</v>
      </c>
    </row>
    <row r="99" spans="20:24" ht="12.75">
      <c r="T99">
        <v>9800.01</v>
      </c>
      <c r="U99">
        <v>298.75</v>
      </c>
      <c r="W99">
        <v>9800.01</v>
      </c>
      <c r="X99" s="28">
        <v>409.5</v>
      </c>
    </row>
    <row r="100" spans="20:24" ht="12.75">
      <c r="T100">
        <v>9900.01</v>
      </c>
      <c r="U100">
        <v>301.75</v>
      </c>
      <c r="W100">
        <v>9900.01</v>
      </c>
      <c r="X100" s="28">
        <v>413.5</v>
      </c>
    </row>
    <row r="101" spans="20:24" ht="12.75">
      <c r="T101">
        <v>10000.01</v>
      </c>
      <c r="U101">
        <v>304.75</v>
      </c>
      <c r="W101">
        <v>10000.01</v>
      </c>
      <c r="X101" s="28">
        <v>417.5</v>
      </c>
    </row>
  </sheetData>
  <mergeCells count="19">
    <mergeCell ref="B14:H15"/>
    <mergeCell ref="G35:H35"/>
    <mergeCell ref="G36:H36"/>
    <mergeCell ref="A35:D35"/>
    <mergeCell ref="C16:G16"/>
    <mergeCell ref="A32:D32"/>
    <mergeCell ref="A34:D34"/>
    <mergeCell ref="A33:D33"/>
    <mergeCell ref="G33:H33"/>
    <mergeCell ref="G34:H34"/>
    <mergeCell ref="F17:F18"/>
    <mergeCell ref="G17:G18"/>
    <mergeCell ref="D30:G30"/>
    <mergeCell ref="A39:D39"/>
    <mergeCell ref="A36:D36"/>
    <mergeCell ref="G38:H38"/>
    <mergeCell ref="G37:H37"/>
    <mergeCell ref="A38:D38"/>
    <mergeCell ref="G39:H39"/>
  </mergeCells>
  <hyperlinks>
    <hyperlink ref="D19" location="Paints!A1" display="Total 1st Page - Paints"/>
    <hyperlink ref="D20" location="'Kits &amp; Class Pak'!A1" display="Total 2nd Page - Kits &amp; Class Pak"/>
    <hyperlink ref="D21" location="Transfers!A1" display="Total 3rd Page - Transfers"/>
    <hyperlink ref="D23" location="'Monthly Quilt Blocks'!A1" display="Total 5th Page - Monthly Quilt Blocks"/>
    <hyperlink ref="D24" location="Accessories!A1" display="Total 5th Page - Accessories"/>
    <hyperlink ref="D25" location="Accessories!A1" display="Total 5th Page - Monthly Special"/>
    <hyperlink ref="D22" location="'Transfer &amp; Quilt Paks'!A1" display="Total 4th Page - Transfer &amp; Quilt Paks"/>
  </hyperlinks>
  <printOptions/>
  <pageMargins left="0.5" right="0.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39"/>
  <sheetViews>
    <sheetView workbookViewId="0" topLeftCell="A6">
      <selection activeCell="K37" sqref="K37"/>
    </sheetView>
  </sheetViews>
  <sheetFormatPr defaultColWidth="9.140625" defaultRowHeight="12.75"/>
  <cols>
    <col min="1" max="1" width="6.7109375" style="0" customWidth="1"/>
    <col min="2" max="2" width="7.8515625" style="0" customWidth="1"/>
    <col min="3" max="3" width="18.00390625" style="0" customWidth="1"/>
    <col min="5" max="5" width="0.85546875" style="0" customWidth="1"/>
    <col min="6" max="6" width="6.7109375" style="2" customWidth="1"/>
    <col min="7" max="7" width="7.8515625" style="0" customWidth="1"/>
    <col min="8" max="8" width="18.00390625" style="0" customWidth="1"/>
    <col min="10" max="10" width="0.85546875" style="0" customWidth="1"/>
    <col min="11" max="11" width="6.57421875" style="0" customWidth="1"/>
    <col min="12" max="12" width="8.00390625" style="0" customWidth="1"/>
    <col min="13" max="13" width="19.28125" style="0" customWidth="1"/>
    <col min="14" max="14" width="9.8515625" style="0" customWidth="1"/>
  </cols>
  <sheetData>
    <row r="1" spans="1:11" ht="14.25" customHeight="1" thickBot="1">
      <c r="A1" s="224" t="s">
        <v>441</v>
      </c>
      <c r="B1" s="216"/>
      <c r="C1" s="216"/>
      <c r="D1" s="216"/>
      <c r="F1" s="71"/>
      <c r="K1" s="71"/>
    </row>
    <row r="2" spans="1:14" ht="15" customHeight="1" thickBot="1">
      <c r="A2" s="162" t="s">
        <v>0</v>
      </c>
      <c r="B2" s="163" t="s">
        <v>1</v>
      </c>
      <c r="C2" s="163" t="s">
        <v>2</v>
      </c>
      <c r="D2" s="164">
        <v>3.19</v>
      </c>
      <c r="F2" s="162" t="s">
        <v>0</v>
      </c>
      <c r="G2" s="163" t="s">
        <v>1</v>
      </c>
      <c r="H2" s="163" t="s">
        <v>2</v>
      </c>
      <c r="I2" s="164">
        <v>3.19</v>
      </c>
      <c r="K2" s="162" t="s">
        <v>0</v>
      </c>
      <c r="L2" s="163" t="s">
        <v>1</v>
      </c>
      <c r="M2" s="163" t="s">
        <v>2</v>
      </c>
      <c r="N2" s="164">
        <v>3.19</v>
      </c>
    </row>
    <row r="3" spans="1:14" ht="15" customHeight="1">
      <c r="A3" s="84"/>
      <c r="B3" s="165">
        <v>101</v>
      </c>
      <c r="C3" s="165" t="s">
        <v>100</v>
      </c>
      <c r="D3" s="202">
        <f>A3*3.19</f>
        <v>0</v>
      </c>
      <c r="F3" s="84"/>
      <c r="G3" s="165">
        <v>138</v>
      </c>
      <c r="H3" s="165" t="s">
        <v>386</v>
      </c>
      <c r="I3" s="202">
        <f>F3*3.19</f>
        <v>0</v>
      </c>
      <c r="K3" s="84"/>
      <c r="L3" s="165">
        <v>175</v>
      </c>
      <c r="M3" s="165" t="s">
        <v>227</v>
      </c>
      <c r="N3" s="202">
        <f>K3*3.19</f>
        <v>0</v>
      </c>
    </row>
    <row r="4" spans="1:14" ht="15" customHeight="1">
      <c r="A4" s="83"/>
      <c r="B4" s="1">
        <v>102</v>
      </c>
      <c r="C4" s="1" t="s">
        <v>101</v>
      </c>
      <c r="D4" s="187">
        <f aca="true" t="shared" si="0" ref="D4:D39">A4*3.19</f>
        <v>0</v>
      </c>
      <c r="F4" s="83"/>
      <c r="G4" s="1">
        <v>139</v>
      </c>
      <c r="H4" s="1" t="s">
        <v>387</v>
      </c>
      <c r="I4" s="187">
        <f aca="true" t="shared" si="1" ref="I4:I39">F4*3.19</f>
        <v>0</v>
      </c>
      <c r="K4" s="83"/>
      <c r="L4" s="1">
        <v>176</v>
      </c>
      <c r="M4" s="1" t="s">
        <v>131</v>
      </c>
      <c r="N4" s="187">
        <f aca="true" t="shared" si="2" ref="N4:N39">K4*3.19</f>
        <v>0</v>
      </c>
    </row>
    <row r="5" spans="1:14" ht="15" customHeight="1">
      <c r="A5" s="83"/>
      <c r="B5" s="1">
        <v>103</v>
      </c>
      <c r="C5" s="1" t="s">
        <v>102</v>
      </c>
      <c r="D5" s="187">
        <f t="shared" si="0"/>
        <v>0</v>
      </c>
      <c r="F5" s="83"/>
      <c r="G5" s="1">
        <v>140</v>
      </c>
      <c r="H5" s="1" t="s">
        <v>388</v>
      </c>
      <c r="I5" s="187">
        <f t="shared" si="1"/>
        <v>0</v>
      </c>
      <c r="K5" s="83"/>
      <c r="L5" s="1">
        <v>177</v>
      </c>
      <c r="M5" s="1" t="s">
        <v>132</v>
      </c>
      <c r="N5" s="187">
        <f t="shared" si="2"/>
        <v>0</v>
      </c>
    </row>
    <row r="6" spans="1:14" ht="15" customHeight="1">
      <c r="A6" s="83"/>
      <c r="B6" s="1">
        <v>104</v>
      </c>
      <c r="C6" s="1" t="s">
        <v>103</v>
      </c>
      <c r="D6" s="187">
        <f t="shared" si="0"/>
        <v>0</v>
      </c>
      <c r="F6" s="83"/>
      <c r="G6" s="1">
        <v>141</v>
      </c>
      <c r="H6" s="1" t="s">
        <v>389</v>
      </c>
      <c r="I6" s="187">
        <f t="shared" si="1"/>
        <v>0</v>
      </c>
      <c r="K6" s="83"/>
      <c r="L6" s="1">
        <v>178</v>
      </c>
      <c r="M6" s="1" t="s">
        <v>417</v>
      </c>
      <c r="N6" s="187">
        <f t="shared" si="2"/>
        <v>0</v>
      </c>
    </row>
    <row r="7" spans="1:14" ht="15" customHeight="1">
      <c r="A7" s="83"/>
      <c r="B7" s="1">
        <v>105</v>
      </c>
      <c r="C7" s="1" t="s">
        <v>116</v>
      </c>
      <c r="D7" s="187">
        <f t="shared" si="0"/>
        <v>0</v>
      </c>
      <c r="F7" s="83"/>
      <c r="G7" s="1">
        <v>142</v>
      </c>
      <c r="H7" s="1" t="s">
        <v>390</v>
      </c>
      <c r="I7" s="187">
        <f t="shared" si="1"/>
        <v>0</v>
      </c>
      <c r="K7" s="83"/>
      <c r="L7" s="1">
        <v>179</v>
      </c>
      <c r="M7" s="1" t="s">
        <v>418</v>
      </c>
      <c r="N7" s="187">
        <f t="shared" si="2"/>
        <v>0</v>
      </c>
    </row>
    <row r="8" spans="1:14" ht="15" customHeight="1">
      <c r="A8" s="83"/>
      <c r="B8" s="1">
        <v>106</v>
      </c>
      <c r="C8" s="1" t="s">
        <v>453</v>
      </c>
      <c r="D8" s="187">
        <f t="shared" si="0"/>
        <v>0</v>
      </c>
      <c r="F8" s="83"/>
      <c r="G8" s="1">
        <v>143</v>
      </c>
      <c r="H8" s="1" t="s">
        <v>391</v>
      </c>
      <c r="I8" s="187">
        <f t="shared" si="1"/>
        <v>0</v>
      </c>
      <c r="K8" s="170"/>
      <c r="L8" s="1">
        <v>180</v>
      </c>
      <c r="M8" s="1" t="s">
        <v>569</v>
      </c>
      <c r="N8" s="187">
        <f t="shared" si="2"/>
        <v>0</v>
      </c>
    </row>
    <row r="9" spans="1:14" ht="15" customHeight="1">
      <c r="A9" s="83"/>
      <c r="B9" s="1">
        <v>107</v>
      </c>
      <c r="C9" s="1" t="s">
        <v>104</v>
      </c>
      <c r="D9" s="187">
        <f t="shared" si="0"/>
        <v>0</v>
      </c>
      <c r="F9" s="83"/>
      <c r="G9" s="1">
        <v>144</v>
      </c>
      <c r="H9" s="1" t="s">
        <v>568</v>
      </c>
      <c r="I9" s="187">
        <f t="shared" si="1"/>
        <v>0</v>
      </c>
      <c r="K9" s="83"/>
      <c r="L9" s="1">
        <v>181</v>
      </c>
      <c r="M9" s="1" t="s">
        <v>133</v>
      </c>
      <c r="N9" s="187">
        <f t="shared" si="2"/>
        <v>0</v>
      </c>
    </row>
    <row r="10" spans="1:14" ht="15" customHeight="1">
      <c r="A10" s="83"/>
      <c r="B10" s="1">
        <v>108</v>
      </c>
      <c r="C10" s="1" t="s">
        <v>105</v>
      </c>
      <c r="D10" s="187">
        <f t="shared" si="0"/>
        <v>0</v>
      </c>
      <c r="F10" s="83"/>
      <c r="G10" s="1">
        <v>145</v>
      </c>
      <c r="H10" s="1" t="s">
        <v>126</v>
      </c>
      <c r="I10" s="187">
        <f t="shared" si="1"/>
        <v>0</v>
      </c>
      <c r="K10" s="83"/>
      <c r="L10" s="1">
        <v>182</v>
      </c>
      <c r="M10" s="1" t="s">
        <v>135</v>
      </c>
      <c r="N10" s="187">
        <f t="shared" si="2"/>
        <v>0</v>
      </c>
    </row>
    <row r="11" spans="1:14" ht="15" customHeight="1">
      <c r="A11" s="83"/>
      <c r="B11" s="1">
        <v>109</v>
      </c>
      <c r="C11" s="1" t="s">
        <v>106</v>
      </c>
      <c r="D11" s="187">
        <f t="shared" si="0"/>
        <v>0</v>
      </c>
      <c r="F11" s="83"/>
      <c r="G11" s="1">
        <v>146</v>
      </c>
      <c r="H11" s="1" t="s">
        <v>206</v>
      </c>
      <c r="I11" s="187">
        <f t="shared" si="1"/>
        <v>0</v>
      </c>
      <c r="K11" s="83"/>
      <c r="L11" s="1">
        <v>183</v>
      </c>
      <c r="M11" s="1" t="s">
        <v>399</v>
      </c>
      <c r="N11" s="187">
        <f t="shared" si="2"/>
        <v>0</v>
      </c>
    </row>
    <row r="12" spans="1:14" ht="15" customHeight="1">
      <c r="A12" s="83"/>
      <c r="B12" s="1">
        <v>110</v>
      </c>
      <c r="C12" s="1" t="s">
        <v>107</v>
      </c>
      <c r="D12" s="187">
        <f t="shared" si="0"/>
        <v>0</v>
      </c>
      <c r="F12" s="83"/>
      <c r="G12" s="1">
        <v>147</v>
      </c>
      <c r="H12" s="1" t="s">
        <v>392</v>
      </c>
      <c r="I12" s="187">
        <f t="shared" si="1"/>
        <v>0</v>
      </c>
      <c r="K12" s="83"/>
      <c r="L12" s="1">
        <v>184</v>
      </c>
      <c r="M12" s="1" t="s">
        <v>232</v>
      </c>
      <c r="N12" s="187">
        <f t="shared" si="2"/>
        <v>0</v>
      </c>
    </row>
    <row r="13" spans="1:14" ht="15" customHeight="1">
      <c r="A13" s="83"/>
      <c r="B13" s="1">
        <v>111</v>
      </c>
      <c r="C13" s="1" t="s">
        <v>108</v>
      </c>
      <c r="D13" s="187">
        <f t="shared" si="0"/>
        <v>0</v>
      </c>
      <c r="F13" s="83"/>
      <c r="G13" s="1">
        <v>148</v>
      </c>
      <c r="H13" s="1" t="s">
        <v>393</v>
      </c>
      <c r="I13" s="187">
        <f t="shared" si="1"/>
        <v>0</v>
      </c>
      <c r="K13" s="83"/>
      <c r="L13" s="1">
        <v>185</v>
      </c>
      <c r="M13" s="1" t="s">
        <v>136</v>
      </c>
      <c r="N13" s="187">
        <f t="shared" si="2"/>
        <v>0</v>
      </c>
    </row>
    <row r="14" spans="1:14" ht="15" customHeight="1">
      <c r="A14" s="83"/>
      <c r="B14" s="1">
        <v>112</v>
      </c>
      <c r="C14" s="1" t="s">
        <v>109</v>
      </c>
      <c r="D14" s="187">
        <f t="shared" si="0"/>
        <v>0</v>
      </c>
      <c r="F14" s="83"/>
      <c r="G14" s="1">
        <v>149</v>
      </c>
      <c r="H14" s="1" t="s">
        <v>127</v>
      </c>
      <c r="I14" s="187">
        <f t="shared" si="1"/>
        <v>0</v>
      </c>
      <c r="K14" s="83"/>
      <c r="L14" s="1">
        <v>186</v>
      </c>
      <c r="M14" s="1" t="s">
        <v>137</v>
      </c>
      <c r="N14" s="187">
        <f t="shared" si="2"/>
        <v>0</v>
      </c>
    </row>
    <row r="15" spans="1:14" ht="15" customHeight="1">
      <c r="A15" s="83"/>
      <c r="B15" s="1">
        <v>113</v>
      </c>
      <c r="C15" s="1" t="s">
        <v>382</v>
      </c>
      <c r="D15" s="187">
        <f t="shared" si="0"/>
        <v>0</v>
      </c>
      <c r="F15" s="83"/>
      <c r="G15" s="1">
        <v>150</v>
      </c>
      <c r="H15" s="1" t="s">
        <v>231</v>
      </c>
      <c r="I15" s="187">
        <f t="shared" si="1"/>
        <v>0</v>
      </c>
      <c r="K15" s="83"/>
      <c r="L15" s="1">
        <v>187</v>
      </c>
      <c r="M15" s="1" t="s">
        <v>467</v>
      </c>
      <c r="N15" s="187">
        <f t="shared" si="2"/>
        <v>0</v>
      </c>
    </row>
    <row r="16" spans="1:14" ht="15" customHeight="1">
      <c r="A16" s="83"/>
      <c r="B16" s="1">
        <v>114</v>
      </c>
      <c r="C16" s="1" t="s">
        <v>110</v>
      </c>
      <c r="D16" s="187">
        <f t="shared" si="0"/>
        <v>0</v>
      </c>
      <c r="F16" s="83"/>
      <c r="G16" s="1">
        <v>151</v>
      </c>
      <c r="H16" s="1" t="s">
        <v>394</v>
      </c>
      <c r="I16" s="187">
        <f t="shared" si="1"/>
        <v>0</v>
      </c>
      <c r="K16" s="83"/>
      <c r="L16" s="1">
        <v>188</v>
      </c>
      <c r="M16" s="1" t="s">
        <v>468</v>
      </c>
      <c r="N16" s="187">
        <f t="shared" si="2"/>
        <v>0</v>
      </c>
    </row>
    <row r="17" spans="1:14" ht="15" customHeight="1">
      <c r="A17" s="83"/>
      <c r="B17" s="1">
        <v>115</v>
      </c>
      <c r="C17" s="1" t="s">
        <v>111</v>
      </c>
      <c r="D17" s="187">
        <f t="shared" si="0"/>
        <v>0</v>
      </c>
      <c r="F17" s="83"/>
      <c r="G17" s="1">
        <v>152</v>
      </c>
      <c r="H17" s="1" t="s">
        <v>128</v>
      </c>
      <c r="I17" s="187">
        <f t="shared" si="1"/>
        <v>0</v>
      </c>
      <c r="K17" s="83"/>
      <c r="L17" s="1">
        <v>189</v>
      </c>
      <c r="M17" s="1" t="s">
        <v>570</v>
      </c>
      <c r="N17" s="187">
        <f t="shared" si="2"/>
        <v>0</v>
      </c>
    </row>
    <row r="18" spans="1:14" ht="15" customHeight="1">
      <c r="A18" s="83"/>
      <c r="B18" s="1">
        <v>116</v>
      </c>
      <c r="C18" s="1" t="s">
        <v>112</v>
      </c>
      <c r="D18" s="187">
        <f t="shared" si="0"/>
        <v>0</v>
      </c>
      <c r="F18" s="83"/>
      <c r="G18" s="1">
        <v>153</v>
      </c>
      <c r="H18" s="1" t="s">
        <v>134</v>
      </c>
      <c r="I18" s="187">
        <f t="shared" si="1"/>
        <v>0</v>
      </c>
      <c r="K18" s="83"/>
      <c r="L18" s="1">
        <v>190</v>
      </c>
      <c r="M18" s="1" t="s">
        <v>571</v>
      </c>
      <c r="N18" s="187">
        <f t="shared" si="2"/>
        <v>0</v>
      </c>
    </row>
    <row r="19" spans="1:14" ht="15" customHeight="1">
      <c r="A19" s="83"/>
      <c r="B19" s="1">
        <v>117</v>
      </c>
      <c r="C19" s="1" t="s">
        <v>203</v>
      </c>
      <c r="D19" s="187">
        <f t="shared" si="0"/>
        <v>0</v>
      </c>
      <c r="F19" s="83"/>
      <c r="G19" s="1">
        <v>154</v>
      </c>
      <c r="H19" s="1" t="s">
        <v>395</v>
      </c>
      <c r="I19" s="187">
        <f t="shared" si="1"/>
        <v>0</v>
      </c>
      <c r="K19" s="83"/>
      <c r="L19" s="1">
        <v>191</v>
      </c>
      <c r="M19" s="1" t="s">
        <v>469</v>
      </c>
      <c r="N19" s="187">
        <f t="shared" si="2"/>
        <v>0</v>
      </c>
    </row>
    <row r="20" spans="1:14" ht="15" customHeight="1">
      <c r="A20" s="83"/>
      <c r="B20" s="1">
        <v>118</v>
      </c>
      <c r="C20" s="1" t="s">
        <v>113</v>
      </c>
      <c r="D20" s="187">
        <f t="shared" si="0"/>
        <v>0</v>
      </c>
      <c r="F20" s="83"/>
      <c r="G20" s="1">
        <v>155</v>
      </c>
      <c r="H20" s="1" t="s">
        <v>551</v>
      </c>
      <c r="I20" s="187">
        <f t="shared" si="1"/>
        <v>0</v>
      </c>
      <c r="K20" s="93"/>
      <c r="L20" s="1">
        <v>192</v>
      </c>
      <c r="M20" s="1" t="s">
        <v>577</v>
      </c>
      <c r="N20" s="187">
        <f t="shared" si="2"/>
        <v>0</v>
      </c>
    </row>
    <row r="21" spans="1:14" ht="15" customHeight="1">
      <c r="A21" s="83"/>
      <c r="B21" s="1">
        <v>119</v>
      </c>
      <c r="C21" s="1" t="s">
        <v>235</v>
      </c>
      <c r="D21" s="187">
        <f t="shared" si="0"/>
        <v>0</v>
      </c>
      <c r="F21" s="83"/>
      <c r="G21" s="1">
        <v>156</v>
      </c>
      <c r="H21" s="1" t="s">
        <v>550</v>
      </c>
      <c r="I21" s="187">
        <f t="shared" si="1"/>
        <v>0</v>
      </c>
      <c r="K21" s="93"/>
      <c r="L21" s="1">
        <v>193</v>
      </c>
      <c r="M21" s="1" t="s">
        <v>449</v>
      </c>
      <c r="N21" s="187">
        <f t="shared" si="2"/>
        <v>0</v>
      </c>
    </row>
    <row r="22" spans="1:14" ht="15" customHeight="1">
      <c r="A22" s="83"/>
      <c r="B22" s="1">
        <v>120</v>
      </c>
      <c r="C22" s="1" t="s">
        <v>383</v>
      </c>
      <c r="D22" s="187">
        <f t="shared" si="0"/>
        <v>0</v>
      </c>
      <c r="F22" s="83"/>
      <c r="G22" s="1">
        <v>157</v>
      </c>
      <c r="H22" s="1" t="s">
        <v>419</v>
      </c>
      <c r="I22" s="187">
        <f t="shared" si="1"/>
        <v>0</v>
      </c>
      <c r="J22" s="56"/>
      <c r="K22" s="93"/>
      <c r="L22" s="1">
        <v>194</v>
      </c>
      <c r="M22" s="1" t="s">
        <v>450</v>
      </c>
      <c r="N22" s="187">
        <f t="shared" si="2"/>
        <v>0</v>
      </c>
    </row>
    <row r="23" spans="1:14" ht="15" customHeight="1">
      <c r="A23" s="83"/>
      <c r="B23" s="1">
        <v>121</v>
      </c>
      <c r="C23" s="1" t="s">
        <v>204</v>
      </c>
      <c r="D23" s="187">
        <f t="shared" si="0"/>
        <v>0</v>
      </c>
      <c r="F23" s="83"/>
      <c r="G23" s="1">
        <v>158</v>
      </c>
      <c r="H23" s="1" t="s">
        <v>420</v>
      </c>
      <c r="I23" s="187">
        <f t="shared" si="1"/>
        <v>0</v>
      </c>
      <c r="J23" s="56"/>
      <c r="K23" s="93"/>
      <c r="L23" s="1">
        <v>195</v>
      </c>
      <c r="M23" s="1" t="s">
        <v>549</v>
      </c>
      <c r="N23" s="187">
        <f t="shared" si="2"/>
        <v>0</v>
      </c>
    </row>
    <row r="24" spans="1:14" ht="15" customHeight="1">
      <c r="A24" s="83"/>
      <c r="B24" s="1">
        <v>122</v>
      </c>
      <c r="C24" s="1" t="s">
        <v>114</v>
      </c>
      <c r="D24" s="187">
        <f t="shared" si="0"/>
        <v>0</v>
      </c>
      <c r="F24" s="83"/>
      <c r="G24" s="1">
        <v>159</v>
      </c>
      <c r="H24" s="1" t="s">
        <v>421</v>
      </c>
      <c r="I24" s="187">
        <f t="shared" si="1"/>
        <v>0</v>
      </c>
      <c r="J24" s="56"/>
      <c r="K24" s="93"/>
      <c r="L24" s="1">
        <v>196</v>
      </c>
      <c r="M24" s="1" t="s">
        <v>451</v>
      </c>
      <c r="N24" s="187">
        <f t="shared" si="2"/>
        <v>0</v>
      </c>
    </row>
    <row r="25" spans="1:14" ht="15" customHeight="1">
      <c r="A25" s="83"/>
      <c r="B25" s="1">
        <v>123</v>
      </c>
      <c r="C25" s="1" t="s">
        <v>115</v>
      </c>
      <c r="D25" s="187">
        <f t="shared" si="0"/>
        <v>0</v>
      </c>
      <c r="F25" s="83"/>
      <c r="G25" s="1">
        <v>160</v>
      </c>
      <c r="H25" s="1" t="s">
        <v>396</v>
      </c>
      <c r="I25" s="187">
        <f t="shared" si="1"/>
        <v>0</v>
      </c>
      <c r="J25" s="56"/>
      <c r="K25" s="93"/>
      <c r="L25" s="1">
        <v>197</v>
      </c>
      <c r="M25" s="1" t="s">
        <v>202</v>
      </c>
      <c r="N25" s="187">
        <f t="shared" si="2"/>
        <v>0</v>
      </c>
    </row>
    <row r="26" spans="1:14" ht="15" customHeight="1">
      <c r="A26" s="83"/>
      <c r="B26" s="1">
        <v>124</v>
      </c>
      <c r="C26" s="1" t="s">
        <v>117</v>
      </c>
      <c r="D26" s="187">
        <f t="shared" si="0"/>
        <v>0</v>
      </c>
      <c r="F26" s="83"/>
      <c r="G26" s="1">
        <v>161</v>
      </c>
      <c r="H26" s="1" t="s">
        <v>472</v>
      </c>
      <c r="I26" s="187">
        <f t="shared" si="1"/>
        <v>0</v>
      </c>
      <c r="J26" s="56"/>
      <c r="K26" s="93"/>
      <c r="L26" s="1">
        <v>198</v>
      </c>
      <c r="M26" s="1" t="s">
        <v>201</v>
      </c>
      <c r="N26" s="187">
        <f t="shared" si="2"/>
        <v>0</v>
      </c>
    </row>
    <row r="27" spans="1:14" ht="15" customHeight="1">
      <c r="A27" s="83"/>
      <c r="B27" s="1">
        <v>125</v>
      </c>
      <c r="C27" s="1" t="s">
        <v>118</v>
      </c>
      <c r="D27" s="187">
        <f t="shared" si="0"/>
        <v>0</v>
      </c>
      <c r="F27" s="83"/>
      <c r="G27" s="1">
        <v>162</v>
      </c>
      <c r="H27" s="1" t="s">
        <v>452</v>
      </c>
      <c r="I27" s="187">
        <f t="shared" si="1"/>
        <v>0</v>
      </c>
      <c r="J27" s="56"/>
      <c r="K27" s="93"/>
      <c r="L27" s="1">
        <v>199</v>
      </c>
      <c r="M27" s="1" t="s">
        <v>207</v>
      </c>
      <c r="N27" s="187">
        <f t="shared" si="2"/>
        <v>0</v>
      </c>
    </row>
    <row r="28" spans="1:14" ht="15" customHeight="1">
      <c r="A28" s="83"/>
      <c r="B28" s="1">
        <v>126</v>
      </c>
      <c r="C28" s="1" t="s">
        <v>229</v>
      </c>
      <c r="D28" s="187">
        <f t="shared" si="0"/>
        <v>0</v>
      </c>
      <c r="F28" s="83"/>
      <c r="G28" s="1">
        <v>163</v>
      </c>
      <c r="H28" s="1" t="s">
        <v>473</v>
      </c>
      <c r="I28" s="187">
        <f t="shared" si="1"/>
        <v>0</v>
      </c>
      <c r="J28" s="56"/>
      <c r="K28" s="93"/>
      <c r="L28" s="1">
        <v>200</v>
      </c>
      <c r="M28" s="1" t="s">
        <v>230</v>
      </c>
      <c r="N28" s="187">
        <f t="shared" si="2"/>
        <v>0</v>
      </c>
    </row>
    <row r="29" spans="1:14" ht="15" customHeight="1">
      <c r="A29" s="83"/>
      <c r="B29" s="1">
        <v>127</v>
      </c>
      <c r="C29" s="1" t="s">
        <v>119</v>
      </c>
      <c r="D29" s="187">
        <f t="shared" si="0"/>
        <v>0</v>
      </c>
      <c r="F29" s="83"/>
      <c r="G29" s="1">
        <v>164</v>
      </c>
      <c r="H29" s="1" t="s">
        <v>474</v>
      </c>
      <c r="I29" s="187">
        <f t="shared" si="1"/>
        <v>0</v>
      </c>
      <c r="J29" s="56"/>
      <c r="K29" s="93"/>
      <c r="L29" s="1">
        <v>300</v>
      </c>
      <c r="M29" s="1" t="s">
        <v>572</v>
      </c>
      <c r="N29" s="187">
        <f t="shared" si="2"/>
        <v>0</v>
      </c>
    </row>
    <row r="30" spans="1:14" ht="15" customHeight="1">
      <c r="A30" s="83"/>
      <c r="B30" s="1">
        <v>128</v>
      </c>
      <c r="C30" s="1" t="s">
        <v>120</v>
      </c>
      <c r="D30" s="187">
        <f t="shared" si="0"/>
        <v>0</v>
      </c>
      <c r="F30" s="83"/>
      <c r="G30" s="1">
        <v>165</v>
      </c>
      <c r="H30" s="1" t="s">
        <v>475</v>
      </c>
      <c r="I30" s="187">
        <f t="shared" si="1"/>
        <v>0</v>
      </c>
      <c r="J30" s="56"/>
      <c r="K30" s="93"/>
      <c r="L30" s="1">
        <v>301</v>
      </c>
      <c r="M30" s="1" t="s">
        <v>575</v>
      </c>
      <c r="N30" s="187">
        <f t="shared" si="2"/>
        <v>0</v>
      </c>
    </row>
    <row r="31" spans="1:14" ht="15" customHeight="1">
      <c r="A31" s="83"/>
      <c r="B31" s="1">
        <v>129</v>
      </c>
      <c r="C31" s="1" t="s">
        <v>121</v>
      </c>
      <c r="D31" s="187">
        <f t="shared" si="0"/>
        <v>0</v>
      </c>
      <c r="F31" s="83"/>
      <c r="G31" s="1">
        <v>166</v>
      </c>
      <c r="H31" s="1" t="s">
        <v>476</v>
      </c>
      <c r="I31" s="187">
        <f t="shared" si="1"/>
        <v>0</v>
      </c>
      <c r="J31" s="56"/>
      <c r="K31" s="93"/>
      <c r="L31" s="8">
        <v>302</v>
      </c>
      <c r="M31" s="8" t="s">
        <v>576</v>
      </c>
      <c r="N31" s="187">
        <f t="shared" si="2"/>
        <v>0</v>
      </c>
    </row>
    <row r="32" spans="1:14" ht="15" customHeight="1">
      <c r="A32" s="83"/>
      <c r="B32" s="1">
        <v>130</v>
      </c>
      <c r="C32" s="1" t="s">
        <v>122</v>
      </c>
      <c r="D32" s="187">
        <f t="shared" si="0"/>
        <v>0</v>
      </c>
      <c r="F32" s="83"/>
      <c r="G32" s="1">
        <v>167</v>
      </c>
      <c r="H32" s="116" t="s">
        <v>477</v>
      </c>
      <c r="I32" s="187">
        <f t="shared" si="1"/>
        <v>0</v>
      </c>
      <c r="J32" s="56"/>
      <c r="K32" s="93"/>
      <c r="L32" s="1">
        <v>303</v>
      </c>
      <c r="M32" s="1" t="s">
        <v>589</v>
      </c>
      <c r="N32" s="187">
        <f t="shared" si="2"/>
        <v>0</v>
      </c>
    </row>
    <row r="33" spans="1:14" ht="15" customHeight="1">
      <c r="A33" s="83"/>
      <c r="B33" s="1">
        <v>131</v>
      </c>
      <c r="C33" s="1" t="s">
        <v>123</v>
      </c>
      <c r="D33" s="187">
        <f t="shared" si="0"/>
        <v>0</v>
      </c>
      <c r="F33" s="83"/>
      <c r="G33" s="1">
        <v>168</v>
      </c>
      <c r="H33" s="1" t="s">
        <v>129</v>
      </c>
      <c r="I33" s="187">
        <f t="shared" si="1"/>
        <v>0</v>
      </c>
      <c r="J33" s="56"/>
      <c r="K33" s="93"/>
      <c r="L33" s="1">
        <v>304</v>
      </c>
      <c r="M33" s="1" t="s">
        <v>755</v>
      </c>
      <c r="N33" s="187">
        <f t="shared" si="2"/>
        <v>0</v>
      </c>
    </row>
    <row r="34" spans="1:14" ht="15" customHeight="1">
      <c r="A34" s="83"/>
      <c r="B34" s="1">
        <v>132</v>
      </c>
      <c r="C34" s="1" t="s">
        <v>236</v>
      </c>
      <c r="D34" s="187">
        <f t="shared" si="0"/>
        <v>0</v>
      </c>
      <c r="F34" s="83"/>
      <c r="G34" s="1">
        <v>169</v>
      </c>
      <c r="H34" s="1" t="s">
        <v>200</v>
      </c>
      <c r="I34" s="187">
        <f t="shared" si="1"/>
        <v>0</v>
      </c>
      <c r="J34" s="56"/>
      <c r="K34" s="93"/>
      <c r="L34" s="1">
        <v>311</v>
      </c>
      <c r="M34" s="1" t="s">
        <v>138</v>
      </c>
      <c r="N34" s="187">
        <f>K34*3.19</f>
        <v>0</v>
      </c>
    </row>
    <row r="35" spans="1:14" ht="15" customHeight="1">
      <c r="A35" s="83"/>
      <c r="B35" s="1">
        <v>133</v>
      </c>
      <c r="C35" s="1" t="s">
        <v>384</v>
      </c>
      <c r="D35" s="187">
        <f t="shared" si="0"/>
        <v>0</v>
      </c>
      <c r="F35" s="83"/>
      <c r="G35" s="8">
        <v>170</v>
      </c>
      <c r="H35" s="8" t="s">
        <v>471</v>
      </c>
      <c r="I35" s="187">
        <f t="shared" si="1"/>
        <v>0</v>
      </c>
      <c r="J35" s="56"/>
      <c r="K35" s="93"/>
      <c r="L35" s="8">
        <v>312</v>
      </c>
      <c r="M35" s="8" t="s">
        <v>139</v>
      </c>
      <c r="N35" s="187">
        <f>K35*3.19</f>
        <v>0</v>
      </c>
    </row>
    <row r="36" spans="1:14" ht="15" customHeight="1">
      <c r="A36" s="83"/>
      <c r="B36" s="1">
        <v>134</v>
      </c>
      <c r="C36" s="1" t="s">
        <v>385</v>
      </c>
      <c r="D36" s="187">
        <f t="shared" si="0"/>
        <v>0</v>
      </c>
      <c r="F36" s="83"/>
      <c r="G36" s="1">
        <v>171</v>
      </c>
      <c r="H36" s="1" t="s">
        <v>470</v>
      </c>
      <c r="I36" s="187">
        <f t="shared" si="1"/>
        <v>0</v>
      </c>
      <c r="J36" s="56"/>
      <c r="K36" s="93"/>
      <c r="L36" s="8">
        <v>340</v>
      </c>
      <c r="M36" s="8" t="s">
        <v>140</v>
      </c>
      <c r="N36" s="187">
        <f>K36*3.19</f>
        <v>0</v>
      </c>
    </row>
    <row r="37" spans="1:14" ht="15" customHeight="1">
      <c r="A37" s="83"/>
      <c r="B37" s="1">
        <v>135</v>
      </c>
      <c r="C37" s="1" t="s">
        <v>124</v>
      </c>
      <c r="D37" s="187">
        <f t="shared" si="0"/>
        <v>0</v>
      </c>
      <c r="F37" s="83"/>
      <c r="G37" s="1">
        <v>172</v>
      </c>
      <c r="H37" s="1" t="s">
        <v>397</v>
      </c>
      <c r="I37" s="187">
        <f t="shared" si="1"/>
        <v>0</v>
      </c>
      <c r="J37" s="56"/>
      <c r="K37" s="93"/>
      <c r="L37" s="8">
        <v>341</v>
      </c>
      <c r="M37" s="8" t="s">
        <v>141</v>
      </c>
      <c r="N37" s="187">
        <f>K37*3.19</f>
        <v>0</v>
      </c>
    </row>
    <row r="38" spans="1:14" ht="15" customHeight="1">
      <c r="A38" s="83"/>
      <c r="B38" s="1">
        <v>136</v>
      </c>
      <c r="C38" s="1" t="s">
        <v>125</v>
      </c>
      <c r="D38" s="187">
        <f t="shared" si="0"/>
        <v>0</v>
      </c>
      <c r="F38" s="83"/>
      <c r="G38" s="1">
        <v>173</v>
      </c>
      <c r="H38" s="1" t="s">
        <v>130</v>
      </c>
      <c r="I38" s="187">
        <f t="shared" si="1"/>
        <v>0</v>
      </c>
      <c r="K38" s="93"/>
      <c r="L38" s="8"/>
      <c r="M38" s="8"/>
      <c r="N38" s="187">
        <f t="shared" si="2"/>
        <v>0</v>
      </c>
    </row>
    <row r="39" spans="1:14" ht="16.5" thickBot="1">
      <c r="A39" s="87"/>
      <c r="B39" s="117">
        <v>137</v>
      </c>
      <c r="C39" s="117" t="s">
        <v>228</v>
      </c>
      <c r="D39" s="201">
        <f t="shared" si="0"/>
        <v>0</v>
      </c>
      <c r="F39" s="102"/>
      <c r="G39" s="117">
        <v>174</v>
      </c>
      <c r="H39" s="117" t="s">
        <v>398</v>
      </c>
      <c r="I39" s="201">
        <f t="shared" si="1"/>
        <v>0</v>
      </c>
      <c r="K39" s="166"/>
      <c r="L39" s="98"/>
      <c r="M39" s="98"/>
      <c r="N39" s="201">
        <f t="shared" si="2"/>
        <v>0</v>
      </c>
    </row>
  </sheetData>
  <mergeCells count="1">
    <mergeCell ref="A1:D1"/>
  </mergeCells>
  <hyperlinks>
    <hyperlink ref="A1:D1" location="Totals!A1" display="Click Here to go Back to Totals Page"/>
  </hyperlinks>
  <printOptions/>
  <pageMargins left="0.5" right="0.5" top="0.3" bottom="0.25" header="0.25" footer="0.5"/>
  <pageSetup horizontalDpi="600" verticalDpi="600" orientation="landscape" r:id="rId1"/>
  <headerFooter alignWithMargins="0">
    <oddHeader>&amp;CPaints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36"/>
  <sheetViews>
    <sheetView workbookViewId="0" topLeftCell="A1">
      <selection activeCell="C5" sqref="C5:C6"/>
    </sheetView>
  </sheetViews>
  <sheetFormatPr defaultColWidth="9.140625" defaultRowHeight="12.75"/>
  <cols>
    <col min="1" max="1" width="6.57421875" style="68" customWidth="1"/>
    <col min="2" max="2" width="17.28125" style="0" bestFit="1" customWidth="1"/>
    <col min="3" max="3" width="19.28125" style="0" customWidth="1"/>
    <col min="4" max="4" width="9.8515625" style="0" customWidth="1"/>
    <col min="5" max="5" width="4.140625" style="0" customWidth="1"/>
    <col min="6" max="6" width="6.57421875" style="2" customWidth="1"/>
    <col min="7" max="7" width="24.421875" style="0" customWidth="1"/>
    <col min="8" max="8" width="19.28125" style="0" customWidth="1"/>
    <col min="9" max="9" width="9.8515625" style="0" customWidth="1"/>
  </cols>
  <sheetData>
    <row r="1" spans="1:3" ht="19.5" customHeight="1" thickBot="1">
      <c r="A1" s="282" t="s">
        <v>441</v>
      </c>
      <c r="B1" s="283"/>
      <c r="C1" s="283"/>
    </row>
    <row r="2" spans="1:9" ht="13.5" thickBot="1">
      <c r="A2" s="72" t="s">
        <v>0</v>
      </c>
      <c r="B2" s="50" t="s">
        <v>142</v>
      </c>
      <c r="C2" s="50" t="s">
        <v>143</v>
      </c>
      <c r="D2" s="51" t="s">
        <v>144</v>
      </c>
      <c r="F2" s="72" t="s">
        <v>0</v>
      </c>
      <c r="G2" s="50" t="s">
        <v>506</v>
      </c>
      <c r="H2" s="50" t="s">
        <v>143</v>
      </c>
      <c r="I2" s="51" t="s">
        <v>144</v>
      </c>
    </row>
    <row r="3" spans="1:9" ht="12.75">
      <c r="A3" s="272"/>
      <c r="B3" s="274" t="s">
        <v>237</v>
      </c>
      <c r="C3" s="276">
        <v>284</v>
      </c>
      <c r="D3" s="278">
        <f>A3*C3</f>
        <v>0</v>
      </c>
      <c r="F3" s="270"/>
      <c r="G3" s="219" t="s">
        <v>454</v>
      </c>
      <c r="H3" s="267">
        <v>8</v>
      </c>
      <c r="I3" s="265">
        <f>F3*H3</f>
        <v>0</v>
      </c>
    </row>
    <row r="4" spans="1:9" ht="12.75">
      <c r="A4" s="273"/>
      <c r="B4" s="275"/>
      <c r="C4" s="277"/>
      <c r="D4" s="279"/>
      <c r="F4" s="271"/>
      <c r="G4" s="219"/>
      <c r="H4" s="267"/>
      <c r="I4" s="247"/>
    </row>
    <row r="5" spans="1:9" ht="12.75" customHeight="1">
      <c r="A5" s="280"/>
      <c r="B5" s="256" t="s">
        <v>145</v>
      </c>
      <c r="C5" s="257">
        <v>178</v>
      </c>
      <c r="D5" s="254">
        <f>A5*C5</f>
        <v>0</v>
      </c>
      <c r="F5" s="268"/>
      <c r="G5" s="218" t="s">
        <v>440</v>
      </c>
      <c r="H5" s="220">
        <v>10.8</v>
      </c>
      <c r="I5" s="246">
        <f>F5*H5</f>
        <v>0</v>
      </c>
    </row>
    <row r="6" spans="1:9" ht="12.75">
      <c r="A6" s="281"/>
      <c r="B6" s="218"/>
      <c r="C6" s="220"/>
      <c r="D6" s="255"/>
      <c r="F6" s="268"/>
      <c r="G6" s="219"/>
      <c r="H6" s="221"/>
      <c r="I6" s="247"/>
    </row>
    <row r="7" spans="1:9" ht="12.75" customHeight="1">
      <c r="A7" s="280"/>
      <c r="B7" s="256" t="s">
        <v>146</v>
      </c>
      <c r="C7" s="257">
        <v>143</v>
      </c>
      <c r="D7" s="254">
        <f>A7*C7</f>
        <v>0</v>
      </c>
      <c r="F7" s="268"/>
      <c r="G7" s="256" t="s">
        <v>592</v>
      </c>
      <c r="H7" s="257">
        <v>15.5</v>
      </c>
      <c r="I7" s="246">
        <f>F7*H7</f>
        <v>0</v>
      </c>
    </row>
    <row r="8" spans="1:9" ht="12.75">
      <c r="A8" s="281"/>
      <c r="B8" s="218"/>
      <c r="C8" s="220"/>
      <c r="D8" s="255"/>
      <c r="F8" s="268"/>
      <c r="G8" s="218"/>
      <c r="H8" s="220"/>
      <c r="I8" s="247"/>
    </row>
    <row r="9" spans="1:9" ht="12.75" customHeight="1">
      <c r="A9" s="280"/>
      <c r="B9" s="256" t="s">
        <v>147</v>
      </c>
      <c r="C9" s="257">
        <v>42.25</v>
      </c>
      <c r="D9" s="254">
        <f>A9*C9</f>
        <v>0</v>
      </c>
      <c r="F9" s="268"/>
      <c r="G9" s="256" t="s">
        <v>593</v>
      </c>
      <c r="H9" s="257">
        <v>14</v>
      </c>
      <c r="I9" s="246">
        <f>F9*H9</f>
        <v>0</v>
      </c>
    </row>
    <row r="10" spans="1:9" ht="12.75">
      <c r="A10" s="281"/>
      <c r="B10" s="218"/>
      <c r="C10" s="220"/>
      <c r="D10" s="255"/>
      <c r="F10" s="268"/>
      <c r="G10" s="218"/>
      <c r="H10" s="220"/>
      <c r="I10" s="247"/>
    </row>
    <row r="11" spans="1:9" ht="12.75" customHeight="1">
      <c r="A11" s="280"/>
      <c r="B11" s="256" t="s">
        <v>148</v>
      </c>
      <c r="C11" s="257">
        <v>22</v>
      </c>
      <c r="D11" s="254">
        <f>A11*C11</f>
        <v>0</v>
      </c>
      <c r="F11" s="268"/>
      <c r="G11" s="218" t="s">
        <v>606</v>
      </c>
      <c r="H11" s="267">
        <v>19</v>
      </c>
      <c r="I11" s="246">
        <f>F11*H11</f>
        <v>0</v>
      </c>
    </row>
    <row r="12" spans="1:9" ht="12.75">
      <c r="A12" s="281"/>
      <c r="B12" s="218"/>
      <c r="C12" s="220"/>
      <c r="D12" s="255"/>
      <c r="F12" s="268"/>
      <c r="G12" s="219"/>
      <c r="H12" s="221"/>
      <c r="I12" s="247"/>
    </row>
    <row r="13" spans="1:9" ht="12.75" customHeight="1">
      <c r="A13" s="268"/>
      <c r="B13" s="219" t="s">
        <v>149</v>
      </c>
      <c r="C13" s="267">
        <v>42.25</v>
      </c>
      <c r="D13" s="254">
        <f>A13*C13</f>
        <v>0</v>
      </c>
      <c r="F13" s="268"/>
      <c r="G13" s="219" t="s">
        <v>749</v>
      </c>
      <c r="H13" s="267">
        <v>9.95</v>
      </c>
      <c r="I13" s="246">
        <f>F13*H13</f>
        <v>0</v>
      </c>
    </row>
    <row r="14" spans="1:9" ht="12.75">
      <c r="A14" s="269"/>
      <c r="B14" s="248"/>
      <c r="C14" s="221"/>
      <c r="D14" s="255"/>
      <c r="F14" s="269"/>
      <c r="G14" s="219"/>
      <c r="H14" s="267"/>
      <c r="I14" s="247"/>
    </row>
    <row r="15" spans="1:9" ht="12.75" customHeight="1">
      <c r="A15" s="268"/>
      <c r="B15" s="219" t="s">
        <v>400</v>
      </c>
      <c r="C15" s="267">
        <v>39.5</v>
      </c>
      <c r="D15" s="254">
        <f>A15*C15</f>
        <v>0</v>
      </c>
      <c r="F15" s="268"/>
      <c r="G15" s="219" t="s">
        <v>510</v>
      </c>
      <c r="H15" s="267">
        <v>35</v>
      </c>
      <c r="I15" s="246">
        <f>F15*H15</f>
        <v>0</v>
      </c>
    </row>
    <row r="16" spans="1:9" ht="12.75">
      <c r="A16" s="268"/>
      <c r="B16" s="219"/>
      <c r="C16" s="267"/>
      <c r="D16" s="255"/>
      <c r="F16" s="268"/>
      <c r="G16" s="219"/>
      <c r="H16" s="267"/>
      <c r="I16" s="247"/>
    </row>
    <row r="17" spans="1:9" ht="12.75" customHeight="1">
      <c r="A17" s="217"/>
      <c r="B17" s="250" t="s">
        <v>590</v>
      </c>
      <c r="C17" s="252">
        <v>39.5</v>
      </c>
      <c r="D17" s="254">
        <f>A17*C17</f>
        <v>0</v>
      </c>
      <c r="F17" s="217"/>
      <c r="G17" s="256" t="s">
        <v>607</v>
      </c>
      <c r="H17" s="257">
        <v>45</v>
      </c>
      <c r="I17" s="246">
        <f>F17*H17</f>
        <v>0</v>
      </c>
    </row>
    <row r="18" spans="1:9" ht="12.75">
      <c r="A18" s="217"/>
      <c r="B18" s="251"/>
      <c r="C18" s="253"/>
      <c r="D18" s="255"/>
      <c r="F18" s="217"/>
      <c r="G18" s="218"/>
      <c r="H18" s="220"/>
      <c r="I18" s="247"/>
    </row>
    <row r="19" spans="1:9" ht="12.75" customHeight="1">
      <c r="A19" s="217"/>
      <c r="B19" s="250" t="s">
        <v>480</v>
      </c>
      <c r="C19" s="252">
        <v>39.5</v>
      </c>
      <c r="D19" s="254">
        <f>A19*C19</f>
        <v>0</v>
      </c>
      <c r="F19" s="217"/>
      <c r="G19" s="218"/>
      <c r="H19" s="220"/>
      <c r="I19" s="246">
        <f>F19*H19</f>
        <v>0</v>
      </c>
    </row>
    <row r="20" spans="1:9" ht="12.75">
      <c r="A20" s="217"/>
      <c r="B20" s="251"/>
      <c r="C20" s="253"/>
      <c r="D20" s="255"/>
      <c r="F20" s="217"/>
      <c r="G20" s="219"/>
      <c r="H20" s="221"/>
      <c r="I20" s="247"/>
    </row>
    <row r="21" spans="1:9" ht="12.75" customHeight="1">
      <c r="A21" s="217"/>
      <c r="B21" s="250" t="s">
        <v>512</v>
      </c>
      <c r="C21" s="252">
        <v>310.07</v>
      </c>
      <c r="D21" s="254">
        <f>A21*C21</f>
        <v>0</v>
      </c>
      <c r="F21" s="217"/>
      <c r="G21" s="248"/>
      <c r="H21" s="249"/>
      <c r="I21" s="246">
        <f>F21*H21</f>
        <v>0</v>
      </c>
    </row>
    <row r="22" spans="1:9" ht="12.75">
      <c r="A22" s="217"/>
      <c r="B22" s="251"/>
      <c r="C22" s="253"/>
      <c r="D22" s="255"/>
      <c r="F22" s="217"/>
      <c r="G22" s="248"/>
      <c r="H22" s="249"/>
      <c r="I22" s="247"/>
    </row>
    <row r="23" spans="1:9" ht="12.75" customHeight="1">
      <c r="A23" s="217"/>
      <c r="B23" s="248" t="s">
        <v>591</v>
      </c>
      <c r="C23" s="249">
        <v>97.6</v>
      </c>
      <c r="D23" s="254">
        <f>A23*C23</f>
        <v>0</v>
      </c>
      <c r="F23" s="217"/>
      <c r="G23" s="218"/>
      <c r="H23" s="220"/>
      <c r="I23" s="246">
        <f>F23*H23</f>
        <v>0</v>
      </c>
    </row>
    <row r="24" spans="1:9" ht="12.75">
      <c r="A24" s="217"/>
      <c r="B24" s="248"/>
      <c r="C24" s="249"/>
      <c r="D24" s="255"/>
      <c r="F24" s="217"/>
      <c r="G24" s="219"/>
      <c r="H24" s="221"/>
      <c r="I24" s="247"/>
    </row>
    <row r="25" spans="1:9" ht="12.75">
      <c r="A25" s="217"/>
      <c r="B25" s="248"/>
      <c r="C25" s="249"/>
      <c r="D25" s="254">
        <f>A25*C25</f>
        <v>0</v>
      </c>
      <c r="F25" s="217"/>
      <c r="G25" s="218"/>
      <c r="H25" s="220"/>
      <c r="I25" s="246">
        <f>F25*H25</f>
        <v>0</v>
      </c>
    </row>
    <row r="26" spans="1:9" ht="12.75">
      <c r="A26" s="217"/>
      <c r="B26" s="248"/>
      <c r="C26" s="249"/>
      <c r="D26" s="255"/>
      <c r="F26" s="217"/>
      <c r="G26" s="219"/>
      <c r="H26" s="221"/>
      <c r="I26" s="247"/>
    </row>
    <row r="27" spans="1:9" ht="12.75">
      <c r="A27" s="217"/>
      <c r="B27" s="250"/>
      <c r="C27" s="252"/>
      <c r="D27" s="254">
        <f>A27*C27</f>
        <v>0</v>
      </c>
      <c r="F27" s="217"/>
      <c r="G27" s="248"/>
      <c r="H27" s="249"/>
      <c r="I27" s="246">
        <f>F27*H27</f>
        <v>0</v>
      </c>
    </row>
    <row r="28" spans="1:9" ht="12.75">
      <c r="A28" s="217"/>
      <c r="B28" s="251"/>
      <c r="C28" s="253"/>
      <c r="D28" s="255"/>
      <c r="F28" s="217"/>
      <c r="G28" s="248"/>
      <c r="H28" s="249"/>
      <c r="I28" s="247"/>
    </row>
    <row r="29" spans="1:9" ht="12.75">
      <c r="A29" s="261"/>
      <c r="B29" s="284"/>
      <c r="C29" s="286"/>
      <c r="D29" s="259">
        <f>A29*C29</f>
        <v>0</v>
      </c>
      <c r="F29" s="217"/>
      <c r="G29" s="219"/>
      <c r="H29" s="267"/>
      <c r="I29" s="246">
        <f>F29*H29</f>
        <v>0</v>
      </c>
    </row>
    <row r="30" spans="1:9" ht="13.5" thickBot="1">
      <c r="A30" s="262"/>
      <c r="B30" s="285"/>
      <c r="C30" s="287"/>
      <c r="D30" s="260"/>
      <c r="F30" s="217"/>
      <c r="G30" s="219"/>
      <c r="H30" s="267"/>
      <c r="I30" s="247"/>
    </row>
    <row r="31" spans="6:9" ht="12.75">
      <c r="F31" s="217"/>
      <c r="G31" s="218"/>
      <c r="H31" s="220"/>
      <c r="I31" s="246">
        <f>F31*H31</f>
        <v>0</v>
      </c>
    </row>
    <row r="32" spans="6:9" ht="12.75">
      <c r="F32" s="217"/>
      <c r="G32" s="219"/>
      <c r="H32" s="221"/>
      <c r="I32" s="247"/>
    </row>
    <row r="33" spans="6:9" ht="12.75">
      <c r="F33" s="217"/>
      <c r="G33" s="248"/>
      <c r="H33" s="249"/>
      <c r="I33" s="246">
        <f>F33*H33</f>
        <v>0</v>
      </c>
    </row>
    <row r="34" spans="2:9" ht="12.75">
      <c r="B34" s="258" t="s">
        <v>511</v>
      </c>
      <c r="C34" s="231"/>
      <c r="D34" s="231"/>
      <c r="F34" s="217"/>
      <c r="G34" s="248"/>
      <c r="H34" s="249"/>
      <c r="I34" s="247"/>
    </row>
    <row r="35" spans="6:9" ht="12.75">
      <c r="F35" s="261"/>
      <c r="G35" s="251"/>
      <c r="H35" s="253"/>
      <c r="I35" s="265">
        <f>F35*H35</f>
        <v>0</v>
      </c>
    </row>
    <row r="36" spans="6:9" ht="13.5" thickBot="1">
      <c r="F36" s="262"/>
      <c r="G36" s="263"/>
      <c r="H36" s="264"/>
      <c r="I36" s="266"/>
    </row>
  </sheetData>
  <mergeCells count="126">
    <mergeCell ref="A27:A28"/>
    <mergeCell ref="B27:B28"/>
    <mergeCell ref="C27:C28"/>
    <mergeCell ref="D27:D28"/>
    <mergeCell ref="A1:C1"/>
    <mergeCell ref="A29:A30"/>
    <mergeCell ref="B29:B30"/>
    <mergeCell ref="C29:C30"/>
    <mergeCell ref="A15:A16"/>
    <mergeCell ref="B15:B16"/>
    <mergeCell ref="C15:C16"/>
    <mergeCell ref="A11:A12"/>
    <mergeCell ref="B11:B12"/>
    <mergeCell ref="C11:C12"/>
    <mergeCell ref="A25:A26"/>
    <mergeCell ref="B25:B26"/>
    <mergeCell ref="C25:C26"/>
    <mergeCell ref="D25:D26"/>
    <mergeCell ref="A23:A24"/>
    <mergeCell ref="B23:B24"/>
    <mergeCell ref="C23:C24"/>
    <mergeCell ref="D23:D24"/>
    <mergeCell ref="D15:D16"/>
    <mergeCell ref="A13:A14"/>
    <mergeCell ref="B13:B14"/>
    <mergeCell ref="C13:C14"/>
    <mergeCell ref="D13:D14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3:A4"/>
    <mergeCell ref="B3:B4"/>
    <mergeCell ref="C3:C4"/>
    <mergeCell ref="D3:D4"/>
    <mergeCell ref="F3:F4"/>
    <mergeCell ref="G3:G4"/>
    <mergeCell ref="H3:H4"/>
    <mergeCell ref="I3:I4"/>
    <mergeCell ref="F5:F6"/>
    <mergeCell ref="G5:G6"/>
    <mergeCell ref="H5:H6"/>
    <mergeCell ref="I5:I6"/>
    <mergeCell ref="F7:F8"/>
    <mergeCell ref="G7:G8"/>
    <mergeCell ref="H7:H8"/>
    <mergeCell ref="I7:I8"/>
    <mergeCell ref="F9:F10"/>
    <mergeCell ref="G9:G10"/>
    <mergeCell ref="H9:H10"/>
    <mergeCell ref="I9:I10"/>
    <mergeCell ref="F11:F12"/>
    <mergeCell ref="G11:G12"/>
    <mergeCell ref="H11:H12"/>
    <mergeCell ref="I11:I12"/>
    <mergeCell ref="F13:F14"/>
    <mergeCell ref="G13:G14"/>
    <mergeCell ref="H13:H14"/>
    <mergeCell ref="I13:I14"/>
    <mergeCell ref="F15:F16"/>
    <mergeCell ref="G15:G16"/>
    <mergeCell ref="H15:H16"/>
    <mergeCell ref="I15:I16"/>
    <mergeCell ref="F29:F30"/>
    <mergeCell ref="G29:G30"/>
    <mergeCell ref="H29:H30"/>
    <mergeCell ref="I29:I30"/>
    <mergeCell ref="D29:D30"/>
    <mergeCell ref="I31:I32"/>
    <mergeCell ref="F35:F36"/>
    <mergeCell ref="G35:G36"/>
    <mergeCell ref="H35:H36"/>
    <mergeCell ref="I35:I36"/>
    <mergeCell ref="F33:F34"/>
    <mergeCell ref="G33:G34"/>
    <mergeCell ref="H33:H34"/>
    <mergeCell ref="I33:I34"/>
    <mergeCell ref="B34:D34"/>
    <mergeCell ref="F31:F32"/>
    <mergeCell ref="G31:G32"/>
    <mergeCell ref="H31:H32"/>
    <mergeCell ref="A17:A18"/>
    <mergeCell ref="B17:B18"/>
    <mergeCell ref="C17:C18"/>
    <mergeCell ref="D17:D18"/>
    <mergeCell ref="F17:F18"/>
    <mergeCell ref="G17:G18"/>
    <mergeCell ref="H17:H18"/>
    <mergeCell ref="I17:I18"/>
    <mergeCell ref="A19:A20"/>
    <mergeCell ref="B19:B20"/>
    <mergeCell ref="C19:C20"/>
    <mergeCell ref="D19:D20"/>
    <mergeCell ref="F25:F26"/>
    <mergeCell ref="G25:G26"/>
    <mergeCell ref="H25:H26"/>
    <mergeCell ref="I25:I26"/>
    <mergeCell ref="A21:A22"/>
    <mergeCell ref="B21:B22"/>
    <mergeCell ref="C21:C22"/>
    <mergeCell ref="D21:D22"/>
    <mergeCell ref="F27:F28"/>
    <mergeCell ref="G27:G28"/>
    <mergeCell ref="H27:H28"/>
    <mergeCell ref="I27:I28"/>
    <mergeCell ref="F19:F20"/>
    <mergeCell ref="G19:G20"/>
    <mergeCell ref="H19:H20"/>
    <mergeCell ref="I19:I20"/>
    <mergeCell ref="F21:F22"/>
    <mergeCell ref="G21:G22"/>
    <mergeCell ref="H21:H22"/>
    <mergeCell ref="I21:I22"/>
    <mergeCell ref="F23:F24"/>
    <mergeCell ref="G23:G24"/>
    <mergeCell ref="H23:H24"/>
    <mergeCell ref="I23:I24"/>
  </mergeCells>
  <hyperlinks>
    <hyperlink ref="A1:C1" location="Totals!A1" display="Back to Totals Page"/>
  </hyperlinks>
  <printOptions/>
  <pageMargins left="0.75" right="0.75" top="1" bottom="1" header="0.25" footer="0.5"/>
  <pageSetup horizontalDpi="300" verticalDpi="300" orientation="landscape" r:id="rId1"/>
  <headerFooter alignWithMargins="0">
    <oddHeader>&amp;C&amp;"Arial,Bold"Kits and Class Paks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DV35"/>
  <sheetViews>
    <sheetView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8.8515625" style="0" customWidth="1"/>
    <col min="3" max="3" width="19.7109375" style="0" customWidth="1"/>
    <col min="5" max="5" width="0.85546875" style="0" customWidth="1"/>
    <col min="6" max="6" width="4.7109375" style="0" customWidth="1"/>
    <col min="7" max="7" width="8.8515625" style="0" customWidth="1"/>
    <col min="8" max="8" width="19.7109375" style="0" customWidth="1"/>
    <col min="10" max="10" width="0.9921875" style="0" customWidth="1"/>
    <col min="11" max="11" width="4.7109375" style="0" customWidth="1"/>
    <col min="12" max="12" width="8.8515625" style="0" customWidth="1"/>
    <col min="13" max="13" width="20.7109375" style="0" customWidth="1"/>
    <col min="15" max="15" width="4.7109375" style="0" customWidth="1"/>
    <col min="16" max="16" width="8.8515625" style="0" customWidth="1"/>
    <col min="17" max="17" width="19.28125" style="0" customWidth="1"/>
    <col min="19" max="19" width="0.85546875" style="0" customWidth="1"/>
    <col min="20" max="20" width="4.7109375" style="0" customWidth="1"/>
    <col min="21" max="21" width="8.8515625" style="0" customWidth="1"/>
    <col min="22" max="22" width="21.57421875" style="0" customWidth="1"/>
    <col min="24" max="24" width="0.85546875" style="0" customWidth="1"/>
    <col min="25" max="25" width="4.7109375" style="0" customWidth="1"/>
    <col min="26" max="26" width="8.8515625" style="0" customWidth="1"/>
    <col min="27" max="27" width="19.140625" style="0" customWidth="1"/>
    <col min="29" max="29" width="4.7109375" style="0" customWidth="1"/>
    <col min="30" max="30" width="8.8515625" style="0" customWidth="1"/>
    <col min="31" max="31" width="19.8515625" style="0" customWidth="1"/>
    <col min="33" max="33" width="1.28515625" style="0" customWidth="1"/>
    <col min="34" max="34" width="4.7109375" style="0" customWidth="1"/>
    <col min="35" max="35" width="8.28125" style="0" customWidth="1"/>
    <col min="36" max="36" width="20.57421875" style="0" customWidth="1"/>
    <col min="38" max="38" width="0.85546875" style="0" customWidth="1"/>
    <col min="39" max="39" width="4.7109375" style="0" customWidth="1"/>
    <col min="40" max="40" width="8.8515625" style="0" customWidth="1"/>
    <col min="41" max="41" width="20.00390625" style="0" customWidth="1"/>
    <col min="43" max="43" width="4.7109375" style="2" customWidth="1"/>
    <col min="44" max="44" width="8.8515625" style="0" customWidth="1"/>
    <col min="45" max="45" width="19.57421875" style="0" customWidth="1"/>
    <col min="47" max="47" width="0.85546875" style="0" customWidth="1"/>
    <col min="48" max="48" width="4.7109375" style="0" customWidth="1"/>
    <col min="49" max="49" width="8.8515625" style="0" customWidth="1"/>
    <col min="50" max="50" width="21.00390625" style="0" customWidth="1"/>
    <col min="52" max="52" width="0.85546875" style="0" customWidth="1"/>
    <col min="53" max="53" width="4.7109375" style="0" customWidth="1"/>
    <col min="54" max="54" width="8.8515625" style="0" customWidth="1"/>
    <col min="55" max="55" width="19.7109375" style="0" customWidth="1"/>
    <col min="57" max="57" width="4.7109375" style="0" customWidth="1"/>
    <col min="58" max="58" width="8.8515625" style="0" customWidth="1"/>
    <col min="59" max="59" width="19.28125" style="0" customWidth="1"/>
    <col min="61" max="61" width="0.85546875" style="0" customWidth="1"/>
    <col min="62" max="62" width="4.7109375" style="0" customWidth="1"/>
    <col min="63" max="63" width="8.8515625" style="0" customWidth="1"/>
    <col min="64" max="64" width="21.57421875" style="0" customWidth="1"/>
    <col min="66" max="66" width="0.85546875" style="0" customWidth="1"/>
    <col min="67" max="67" width="4.7109375" style="0" customWidth="1"/>
    <col min="68" max="68" width="8.8515625" style="0" customWidth="1"/>
    <col min="69" max="69" width="19.140625" style="0" customWidth="1"/>
    <col min="71" max="71" width="4.7109375" style="0" customWidth="1"/>
    <col min="72" max="72" width="8.8515625" style="0" customWidth="1"/>
    <col min="73" max="73" width="19.28125" style="0" customWidth="1"/>
    <col min="75" max="75" width="0.85546875" style="0" customWidth="1"/>
    <col min="76" max="76" width="4.7109375" style="0" customWidth="1"/>
    <col min="77" max="77" width="8.8515625" style="0" customWidth="1"/>
    <col min="78" max="78" width="21.57421875" style="0" customWidth="1"/>
    <col min="80" max="80" width="0.85546875" style="0" customWidth="1"/>
    <col min="81" max="81" width="4.7109375" style="0" customWidth="1"/>
    <col min="82" max="82" width="8.8515625" style="0" customWidth="1"/>
    <col min="83" max="83" width="19.140625" style="0" customWidth="1"/>
    <col min="85" max="85" width="4.7109375" style="0" customWidth="1"/>
    <col min="86" max="86" width="8.8515625" style="0" customWidth="1"/>
    <col min="87" max="87" width="19.28125" style="0" customWidth="1"/>
    <col min="89" max="89" width="0.85546875" style="0" customWidth="1"/>
    <col min="90" max="90" width="4.7109375" style="0" customWidth="1"/>
    <col min="91" max="91" width="8.8515625" style="0" customWidth="1"/>
    <col min="92" max="92" width="21.57421875" style="0" customWidth="1"/>
    <col min="94" max="94" width="0.85546875" style="0" customWidth="1"/>
    <col min="95" max="95" width="4.7109375" style="0" customWidth="1"/>
    <col min="96" max="96" width="8.8515625" style="0" customWidth="1"/>
    <col min="97" max="97" width="19.140625" style="0" customWidth="1"/>
    <col min="99" max="99" width="4.7109375" style="0" customWidth="1"/>
    <col min="100" max="100" width="8.8515625" style="0" customWidth="1"/>
    <col min="101" max="101" width="19.28125" style="0" customWidth="1"/>
    <col min="103" max="103" width="0.85546875" style="0" customWidth="1"/>
    <col min="104" max="104" width="4.7109375" style="0" customWidth="1"/>
    <col min="105" max="105" width="8.8515625" style="0" customWidth="1"/>
    <col min="106" max="106" width="21.57421875" style="0" customWidth="1"/>
    <col min="108" max="108" width="0.85546875" style="0" customWidth="1"/>
    <col min="109" max="109" width="4.7109375" style="0" customWidth="1"/>
    <col min="110" max="110" width="8.8515625" style="0" customWidth="1"/>
    <col min="111" max="111" width="19.140625" style="0" customWidth="1"/>
    <col min="113" max="113" width="4.7109375" style="0" customWidth="1"/>
    <col min="114" max="114" width="8.8515625" style="0" customWidth="1"/>
    <col min="115" max="115" width="19.28125" style="0" customWidth="1"/>
    <col min="117" max="117" width="0.85546875" style="0" customWidth="1"/>
    <col min="118" max="118" width="4.7109375" style="0" customWidth="1"/>
    <col min="119" max="119" width="8.8515625" style="0" customWidth="1"/>
    <col min="120" max="120" width="21.57421875" style="0" customWidth="1"/>
    <col min="122" max="122" width="0.85546875" style="0" customWidth="1"/>
    <col min="123" max="123" width="4.7109375" style="0" customWidth="1"/>
    <col min="124" max="124" width="8.8515625" style="0" customWidth="1"/>
    <col min="125" max="125" width="19.140625" style="0" customWidth="1"/>
  </cols>
  <sheetData>
    <row r="1" spans="1:126" ht="15" thickBot="1">
      <c r="A1" s="288" t="s">
        <v>441</v>
      </c>
      <c r="B1" s="289"/>
      <c r="C1" s="289"/>
      <c r="D1" s="289"/>
      <c r="E1" s="4"/>
      <c r="F1" s="70"/>
      <c r="G1" s="4"/>
      <c r="H1" s="4"/>
      <c r="I1" s="4"/>
      <c r="J1" s="4"/>
      <c r="K1" s="70"/>
      <c r="L1" s="4"/>
      <c r="M1" s="4"/>
      <c r="N1" s="4"/>
      <c r="O1" s="70"/>
      <c r="P1" s="4"/>
      <c r="Q1" s="4"/>
      <c r="R1" s="4"/>
      <c r="S1" s="4"/>
      <c r="T1" s="70"/>
      <c r="U1" s="4"/>
      <c r="V1" s="4"/>
      <c r="W1" s="4"/>
      <c r="X1" s="4"/>
      <c r="Y1" s="70"/>
      <c r="Z1" s="54"/>
      <c r="AA1" s="33"/>
      <c r="AB1" s="4"/>
      <c r="AC1" s="70"/>
      <c r="AD1" s="4"/>
      <c r="AE1" s="4"/>
      <c r="AF1" s="4"/>
      <c r="AH1" s="29"/>
      <c r="AI1" s="4"/>
      <c r="AL1" s="4"/>
      <c r="AM1" s="29"/>
      <c r="AN1" s="4"/>
      <c r="AQ1" s="70"/>
      <c r="AR1" s="29"/>
      <c r="AS1" s="4"/>
      <c r="AT1" s="4"/>
      <c r="AU1" s="4"/>
      <c r="AV1" s="70"/>
      <c r="AW1" s="4"/>
      <c r="BA1" s="70"/>
      <c r="BB1" s="4"/>
      <c r="BE1" s="70"/>
      <c r="BF1" s="4"/>
      <c r="BG1" s="4"/>
      <c r="BH1" s="4"/>
      <c r="BI1" s="4"/>
      <c r="BJ1" s="70"/>
      <c r="BK1" s="4"/>
      <c r="BL1" s="4"/>
      <c r="BM1" s="4"/>
      <c r="BN1" s="4"/>
      <c r="BO1" s="70"/>
      <c r="BP1" s="54"/>
      <c r="BQ1" s="33"/>
      <c r="BR1" s="4"/>
      <c r="BS1" s="70"/>
      <c r="BT1" s="4"/>
      <c r="BU1" s="4"/>
      <c r="BV1" s="4"/>
      <c r="BW1" s="4"/>
      <c r="BX1" s="70"/>
      <c r="BY1" s="4"/>
      <c r="BZ1" s="4"/>
      <c r="CA1" s="4"/>
      <c r="CB1" s="4"/>
      <c r="CC1" s="70"/>
      <c r="CD1" s="54"/>
      <c r="CE1" s="33"/>
      <c r="CF1" s="4"/>
      <c r="CG1" s="70"/>
      <c r="CH1" s="4"/>
      <c r="CI1" s="4"/>
      <c r="CJ1" s="4"/>
      <c r="CK1" s="4"/>
      <c r="CL1" s="70"/>
      <c r="CM1" s="4"/>
      <c r="CN1" s="4"/>
      <c r="CO1" s="4"/>
      <c r="CP1" s="4"/>
      <c r="CQ1" s="70"/>
      <c r="CR1" s="54"/>
      <c r="CS1" s="33"/>
      <c r="CT1" s="4"/>
      <c r="CU1" s="70"/>
      <c r="CV1" s="4"/>
      <c r="CW1" s="4"/>
      <c r="CX1" s="4"/>
      <c r="CY1" s="4"/>
      <c r="CZ1" s="70"/>
      <c r="DA1" s="4"/>
      <c r="DB1" s="4"/>
      <c r="DC1" s="4"/>
      <c r="DD1" s="4"/>
      <c r="DE1" s="70"/>
      <c r="DF1" s="54"/>
      <c r="DG1" s="33"/>
      <c r="DH1" s="4"/>
      <c r="DI1" s="70"/>
      <c r="DJ1" s="4"/>
      <c r="DK1" s="4"/>
      <c r="DL1" s="4"/>
      <c r="DM1" s="4"/>
      <c r="DN1" s="70"/>
      <c r="DO1" s="4"/>
      <c r="DP1" s="4"/>
      <c r="DQ1" s="4"/>
      <c r="DR1" s="4"/>
      <c r="DS1" s="70"/>
      <c r="DT1" s="54"/>
      <c r="DU1" s="33"/>
      <c r="DV1" s="4"/>
    </row>
    <row r="2" spans="1:126" ht="15.75" thickBot="1">
      <c r="A2" s="110" t="s">
        <v>0</v>
      </c>
      <c r="B2" s="111" t="s">
        <v>3</v>
      </c>
      <c r="C2" s="111" t="s">
        <v>4</v>
      </c>
      <c r="D2" s="112">
        <v>1.65</v>
      </c>
      <c r="E2" s="79"/>
      <c r="F2" s="110" t="s">
        <v>0</v>
      </c>
      <c r="G2" s="111" t="s">
        <v>3</v>
      </c>
      <c r="H2" s="111" t="s">
        <v>4</v>
      </c>
      <c r="I2" s="112">
        <v>1.65</v>
      </c>
      <c r="J2" s="79"/>
      <c r="K2" s="110" t="s">
        <v>0</v>
      </c>
      <c r="L2" s="111" t="s">
        <v>3</v>
      </c>
      <c r="M2" s="111" t="s">
        <v>4</v>
      </c>
      <c r="N2" s="112">
        <v>1.65</v>
      </c>
      <c r="O2" s="110" t="s">
        <v>0</v>
      </c>
      <c r="P2" s="111" t="s">
        <v>3</v>
      </c>
      <c r="Q2" s="111" t="s">
        <v>4</v>
      </c>
      <c r="R2" s="112">
        <v>1.65</v>
      </c>
      <c r="S2" s="80"/>
      <c r="T2" s="110" t="s">
        <v>0</v>
      </c>
      <c r="U2" s="111" t="s">
        <v>3</v>
      </c>
      <c r="V2" s="111" t="s">
        <v>4</v>
      </c>
      <c r="W2" s="112">
        <v>1.65</v>
      </c>
      <c r="X2" s="80"/>
      <c r="Y2" s="110" t="s">
        <v>0</v>
      </c>
      <c r="Z2" s="113" t="s">
        <v>3</v>
      </c>
      <c r="AA2" s="111" t="s">
        <v>4</v>
      </c>
      <c r="AB2" s="112">
        <v>1.65</v>
      </c>
      <c r="AC2" s="110" t="s">
        <v>0</v>
      </c>
      <c r="AD2" s="111" t="s">
        <v>3</v>
      </c>
      <c r="AE2" s="111" t="s">
        <v>4</v>
      </c>
      <c r="AF2" s="112">
        <v>1.65</v>
      </c>
      <c r="AG2" s="81"/>
      <c r="AH2" s="110" t="s">
        <v>0</v>
      </c>
      <c r="AI2" s="111" t="s">
        <v>3</v>
      </c>
      <c r="AJ2" s="111" t="s">
        <v>4</v>
      </c>
      <c r="AK2" s="112">
        <v>1.65</v>
      </c>
      <c r="AL2" s="80"/>
      <c r="AM2" s="110" t="s">
        <v>0</v>
      </c>
      <c r="AN2" s="111" t="s">
        <v>3</v>
      </c>
      <c r="AO2" s="111" t="s">
        <v>4</v>
      </c>
      <c r="AP2" s="112">
        <v>1.65</v>
      </c>
      <c r="AQ2" s="110" t="s">
        <v>0</v>
      </c>
      <c r="AR2" s="111" t="s">
        <v>3</v>
      </c>
      <c r="AS2" s="111" t="s">
        <v>4</v>
      </c>
      <c r="AT2" s="112">
        <v>1.65</v>
      </c>
      <c r="AU2" s="80"/>
      <c r="AV2" s="110" t="s">
        <v>0</v>
      </c>
      <c r="AW2" s="111" t="s">
        <v>3</v>
      </c>
      <c r="AX2" s="111" t="s">
        <v>4</v>
      </c>
      <c r="AY2" s="112">
        <v>1.65</v>
      </c>
      <c r="AZ2" s="81"/>
      <c r="BA2" s="110" t="s">
        <v>0</v>
      </c>
      <c r="BB2" s="111" t="s">
        <v>3</v>
      </c>
      <c r="BC2" s="111" t="s">
        <v>4</v>
      </c>
      <c r="BD2" s="112">
        <v>1.65</v>
      </c>
      <c r="BE2" s="110" t="s">
        <v>0</v>
      </c>
      <c r="BF2" s="111" t="s">
        <v>3</v>
      </c>
      <c r="BG2" s="111" t="s">
        <v>4</v>
      </c>
      <c r="BH2" s="112">
        <v>1.65</v>
      </c>
      <c r="BI2" s="80"/>
      <c r="BJ2" s="110" t="s">
        <v>0</v>
      </c>
      <c r="BK2" s="111" t="s">
        <v>3</v>
      </c>
      <c r="BL2" s="111" t="s">
        <v>4</v>
      </c>
      <c r="BM2" s="112">
        <v>1.65</v>
      </c>
      <c r="BN2" s="80"/>
      <c r="BO2" s="110" t="s">
        <v>0</v>
      </c>
      <c r="BP2" s="113" t="s">
        <v>3</v>
      </c>
      <c r="BQ2" s="111" t="s">
        <v>4</v>
      </c>
      <c r="BR2" s="112">
        <v>1.65</v>
      </c>
      <c r="BS2" s="110" t="s">
        <v>0</v>
      </c>
      <c r="BT2" s="111" t="s">
        <v>3</v>
      </c>
      <c r="BU2" s="111" t="s">
        <v>4</v>
      </c>
      <c r="BV2" s="112">
        <v>1.65</v>
      </c>
      <c r="BW2" s="80"/>
      <c r="BX2" s="110" t="s">
        <v>0</v>
      </c>
      <c r="BY2" s="111" t="s">
        <v>3</v>
      </c>
      <c r="BZ2" s="111" t="s">
        <v>4</v>
      </c>
      <c r="CA2" s="112">
        <v>1.65</v>
      </c>
      <c r="CB2" s="80"/>
      <c r="CC2" s="110" t="s">
        <v>0</v>
      </c>
      <c r="CD2" s="113" t="s">
        <v>3</v>
      </c>
      <c r="CE2" s="111" t="s">
        <v>4</v>
      </c>
      <c r="CF2" s="112">
        <v>1.65</v>
      </c>
      <c r="CG2" s="110" t="s">
        <v>0</v>
      </c>
      <c r="CH2" s="111" t="s">
        <v>3</v>
      </c>
      <c r="CI2" s="111" t="s">
        <v>4</v>
      </c>
      <c r="CJ2" s="112">
        <v>1.65</v>
      </c>
      <c r="CK2" s="80"/>
      <c r="CL2" s="110" t="s">
        <v>0</v>
      </c>
      <c r="CM2" s="111" t="s">
        <v>3</v>
      </c>
      <c r="CN2" s="111" t="s">
        <v>4</v>
      </c>
      <c r="CO2" s="112">
        <v>1.65</v>
      </c>
      <c r="CP2" s="80"/>
      <c r="CQ2" s="110" t="s">
        <v>0</v>
      </c>
      <c r="CR2" s="113" t="s">
        <v>3</v>
      </c>
      <c r="CS2" s="111" t="s">
        <v>4</v>
      </c>
      <c r="CT2" s="112">
        <v>1.65</v>
      </c>
      <c r="CU2" s="110" t="s">
        <v>0</v>
      </c>
      <c r="CV2" s="111" t="s">
        <v>3</v>
      </c>
      <c r="CW2" s="111" t="s">
        <v>4</v>
      </c>
      <c r="CX2" s="112">
        <v>1.65</v>
      </c>
      <c r="CY2" s="80"/>
      <c r="CZ2" s="110" t="s">
        <v>0</v>
      </c>
      <c r="DA2" s="111" t="s">
        <v>3</v>
      </c>
      <c r="DB2" s="111" t="s">
        <v>4</v>
      </c>
      <c r="DC2" s="112">
        <v>1.65</v>
      </c>
      <c r="DD2" s="80"/>
      <c r="DE2" s="110" t="s">
        <v>0</v>
      </c>
      <c r="DF2" s="113" t="s">
        <v>3</v>
      </c>
      <c r="DG2" s="111" t="s">
        <v>4</v>
      </c>
      <c r="DH2" s="112">
        <v>1.65</v>
      </c>
      <c r="DI2" s="110" t="s">
        <v>0</v>
      </c>
      <c r="DJ2" s="111" t="s">
        <v>3</v>
      </c>
      <c r="DK2" s="111" t="s">
        <v>4</v>
      </c>
      <c r="DL2" s="112">
        <v>1.65</v>
      </c>
      <c r="DM2" s="80"/>
      <c r="DN2" s="110" t="s">
        <v>0</v>
      </c>
      <c r="DO2" s="111" t="s">
        <v>3</v>
      </c>
      <c r="DP2" s="111" t="s">
        <v>4</v>
      </c>
      <c r="DQ2" s="112">
        <v>1.65</v>
      </c>
      <c r="DR2" s="80"/>
      <c r="DS2" s="110" t="s">
        <v>0</v>
      </c>
      <c r="DT2" s="113" t="s">
        <v>3</v>
      </c>
      <c r="DU2" s="111" t="s">
        <v>4</v>
      </c>
      <c r="DV2" s="112">
        <v>1.65</v>
      </c>
    </row>
    <row r="3" spans="1:126" ht="15.75" customHeight="1">
      <c r="A3" s="109"/>
      <c r="B3" s="115" t="s">
        <v>526</v>
      </c>
      <c r="C3" s="107" t="s">
        <v>352</v>
      </c>
      <c r="D3" s="212">
        <f>A3*1.65</f>
        <v>0</v>
      </c>
      <c r="F3" s="109"/>
      <c r="G3" s="106">
        <v>4296</v>
      </c>
      <c r="H3" s="107" t="s">
        <v>26</v>
      </c>
      <c r="I3" s="212">
        <f>F3*1.65</f>
        <v>0</v>
      </c>
      <c r="K3" s="109"/>
      <c r="L3" s="106">
        <v>4427</v>
      </c>
      <c r="M3" s="107" t="s">
        <v>46</v>
      </c>
      <c r="N3" s="212">
        <f>K3*1.65</f>
        <v>0</v>
      </c>
      <c r="O3" s="109"/>
      <c r="P3" s="136">
        <v>4523</v>
      </c>
      <c r="Q3" s="137" t="s">
        <v>71</v>
      </c>
      <c r="R3" s="212">
        <f>O3*1.65</f>
        <v>0</v>
      </c>
      <c r="S3" s="37"/>
      <c r="T3" s="109"/>
      <c r="U3" s="106">
        <v>4558</v>
      </c>
      <c r="V3" s="107" t="s">
        <v>233</v>
      </c>
      <c r="W3" s="212">
        <f>T3*1.65</f>
        <v>0</v>
      </c>
      <c r="X3" s="37"/>
      <c r="Y3" s="109"/>
      <c r="Z3" s="105">
        <v>4591</v>
      </c>
      <c r="AA3" s="107" t="s">
        <v>300</v>
      </c>
      <c r="AB3" s="212">
        <f>Y3*1.65</f>
        <v>0</v>
      </c>
      <c r="AC3" s="109"/>
      <c r="AD3" s="105">
        <v>4624</v>
      </c>
      <c r="AE3" s="108" t="s">
        <v>313</v>
      </c>
      <c r="AF3" s="212">
        <f aca="true" t="shared" si="0" ref="AF3:AF10">AC3*1.65</f>
        <v>0</v>
      </c>
      <c r="AG3" s="4"/>
      <c r="AH3" s="114"/>
      <c r="AI3" s="105">
        <v>4657</v>
      </c>
      <c r="AJ3" s="108" t="s">
        <v>326</v>
      </c>
      <c r="AK3" s="212">
        <f>AH3*1.65</f>
        <v>0</v>
      </c>
      <c r="AL3" s="39"/>
      <c r="AM3" s="109"/>
      <c r="AN3" s="8">
        <v>4690</v>
      </c>
      <c r="AO3" s="7" t="s">
        <v>428</v>
      </c>
      <c r="AP3" s="212">
        <f>AM3*1.65</f>
        <v>0</v>
      </c>
      <c r="AQ3" s="109"/>
      <c r="AR3" s="103">
        <v>4723</v>
      </c>
      <c r="AS3" s="104" t="s">
        <v>492</v>
      </c>
      <c r="AT3" s="212">
        <f>AQ3*1.65</f>
        <v>0</v>
      </c>
      <c r="AU3" s="39"/>
      <c r="AV3" s="109"/>
      <c r="AW3" s="106">
        <v>4756</v>
      </c>
      <c r="AX3" s="107" t="s">
        <v>583</v>
      </c>
      <c r="AY3" s="212">
        <f>AV3*1.65</f>
        <v>0</v>
      </c>
      <c r="AZ3" s="4"/>
      <c r="BA3" s="109"/>
      <c r="BB3" s="106">
        <v>4789</v>
      </c>
      <c r="BC3" s="107" t="s">
        <v>642</v>
      </c>
      <c r="BD3" s="212">
        <f>BA3*1.65</f>
        <v>0</v>
      </c>
      <c r="BE3" s="109"/>
      <c r="BF3" s="136">
        <v>4822</v>
      </c>
      <c r="BG3" s="137" t="s">
        <v>745</v>
      </c>
      <c r="BH3" s="212">
        <f>BE3*1.65</f>
        <v>0</v>
      </c>
      <c r="BI3" s="37"/>
      <c r="BJ3" s="109"/>
      <c r="BK3" s="106"/>
      <c r="BL3" s="107"/>
      <c r="BM3" s="212">
        <f>BJ3*1.65</f>
        <v>0</v>
      </c>
      <c r="BN3" s="37"/>
      <c r="BO3" s="109"/>
      <c r="BP3" s="105"/>
      <c r="BQ3" s="107"/>
      <c r="BR3" s="212">
        <f>BO3*1.65</f>
        <v>0</v>
      </c>
      <c r="BS3" s="109"/>
      <c r="BT3" s="136"/>
      <c r="BU3" s="137"/>
      <c r="BV3" s="212">
        <f>BS3*1.65</f>
        <v>0</v>
      </c>
      <c r="BW3" s="37"/>
      <c r="BX3" s="109"/>
      <c r="BY3" s="106"/>
      <c r="BZ3" s="107"/>
      <c r="CA3" s="212">
        <f>BX3*1.65</f>
        <v>0</v>
      </c>
      <c r="CB3" s="37"/>
      <c r="CC3" s="109"/>
      <c r="CD3" s="105"/>
      <c r="CE3" s="107"/>
      <c r="CF3" s="212">
        <f>CC3*1.65</f>
        <v>0</v>
      </c>
      <c r="CG3" s="109"/>
      <c r="CH3" s="136"/>
      <c r="CI3" s="137"/>
      <c r="CJ3" s="212">
        <f>CG3*1.65</f>
        <v>0</v>
      </c>
      <c r="CK3" s="37"/>
      <c r="CL3" s="109"/>
      <c r="CM3" s="106"/>
      <c r="CN3" s="107"/>
      <c r="CO3" s="212">
        <f>CL3*1.65</f>
        <v>0</v>
      </c>
      <c r="CP3" s="37"/>
      <c r="CQ3" s="109"/>
      <c r="CR3" s="105"/>
      <c r="CS3" s="107"/>
      <c r="CT3" s="212">
        <f>CQ3*1.65</f>
        <v>0</v>
      </c>
      <c r="CU3" s="109"/>
      <c r="CV3" s="136"/>
      <c r="CW3" s="137"/>
      <c r="CX3" s="212">
        <f>CU3*1.65</f>
        <v>0</v>
      </c>
      <c r="CY3" s="37"/>
      <c r="CZ3" s="109"/>
      <c r="DA3" s="106"/>
      <c r="DB3" s="107"/>
      <c r="DC3" s="212">
        <f>CZ3*1.65</f>
        <v>0</v>
      </c>
      <c r="DD3" s="37"/>
      <c r="DE3" s="109"/>
      <c r="DF3" s="105"/>
      <c r="DG3" s="107"/>
      <c r="DH3" s="212">
        <f>DE3*1.65</f>
        <v>0</v>
      </c>
      <c r="DI3" s="109"/>
      <c r="DJ3" s="136"/>
      <c r="DK3" s="137"/>
      <c r="DL3" s="212">
        <f>DI3*1.65</f>
        <v>0</v>
      </c>
      <c r="DM3" s="37"/>
      <c r="DN3" s="109"/>
      <c r="DO3" s="106"/>
      <c r="DP3" s="107"/>
      <c r="DQ3" s="212">
        <f>DN3*1.65</f>
        <v>0</v>
      </c>
      <c r="DR3" s="37"/>
      <c r="DS3" s="109"/>
      <c r="DT3" s="105"/>
      <c r="DU3" s="107"/>
      <c r="DV3" s="212">
        <f>DS3*1.65</f>
        <v>0</v>
      </c>
    </row>
    <row r="4" spans="1:126" ht="15.75" customHeight="1">
      <c r="A4" s="93"/>
      <c r="B4" s="34" t="s">
        <v>525</v>
      </c>
      <c r="C4" s="7" t="s">
        <v>212</v>
      </c>
      <c r="D4" s="206">
        <f aca="true" t="shared" si="1" ref="D4:D35">A4*1.65</f>
        <v>0</v>
      </c>
      <c r="F4" s="93"/>
      <c r="G4" s="8">
        <v>4304</v>
      </c>
      <c r="H4" s="7" t="s">
        <v>27</v>
      </c>
      <c r="I4" s="206">
        <f aca="true" t="shared" si="2" ref="I4:I35">F4*1.65</f>
        <v>0</v>
      </c>
      <c r="K4" s="93"/>
      <c r="L4" s="38">
        <v>4428</v>
      </c>
      <c r="M4" s="133" t="s">
        <v>47</v>
      </c>
      <c r="N4" s="206">
        <f aca="true" t="shared" si="3" ref="N4:N35">K4*1.65</f>
        <v>0</v>
      </c>
      <c r="O4" s="93"/>
      <c r="P4" s="38">
        <v>4524</v>
      </c>
      <c r="Q4" s="133" t="s">
        <v>72</v>
      </c>
      <c r="R4" s="206">
        <f aca="true" t="shared" si="4" ref="R4:R35">O4*1.65</f>
        <v>0</v>
      </c>
      <c r="S4" s="37"/>
      <c r="T4" s="93"/>
      <c r="U4" s="8">
        <v>4559</v>
      </c>
      <c r="V4" s="7" t="s">
        <v>234</v>
      </c>
      <c r="W4" s="206">
        <f aca="true" t="shared" si="5" ref="W4:W35">T4*1.65</f>
        <v>0</v>
      </c>
      <c r="X4" s="37"/>
      <c r="Y4" s="93"/>
      <c r="Z4" s="41">
        <v>4592</v>
      </c>
      <c r="AA4" s="7" t="s">
        <v>301</v>
      </c>
      <c r="AB4" s="206">
        <f aca="true" t="shared" si="6" ref="AB4:AB35">Y4*1.65</f>
        <v>0</v>
      </c>
      <c r="AC4" s="93"/>
      <c r="AD4" s="105">
        <v>4625</v>
      </c>
      <c r="AE4" s="108" t="s">
        <v>314</v>
      </c>
      <c r="AF4" s="206">
        <f t="shared" si="0"/>
        <v>0</v>
      </c>
      <c r="AG4" s="4"/>
      <c r="AH4" s="101"/>
      <c r="AI4" s="105">
        <v>4658</v>
      </c>
      <c r="AJ4" s="108" t="s">
        <v>327</v>
      </c>
      <c r="AK4" s="206">
        <f>AH4*1.65</f>
        <v>0</v>
      </c>
      <c r="AL4" s="37"/>
      <c r="AM4" s="109"/>
      <c r="AN4" s="53">
        <v>4691</v>
      </c>
      <c r="AO4" s="55" t="s">
        <v>503</v>
      </c>
      <c r="AP4" s="212">
        <f>AM4*1.65</f>
        <v>0</v>
      </c>
      <c r="AQ4" s="109"/>
      <c r="AR4" s="8">
        <v>4724</v>
      </c>
      <c r="AS4" s="7" t="s">
        <v>493</v>
      </c>
      <c r="AT4" s="212">
        <f>AQ4*1.65</f>
        <v>0</v>
      </c>
      <c r="AU4" s="37"/>
      <c r="AV4" s="93"/>
      <c r="AW4" s="8">
        <v>4757</v>
      </c>
      <c r="AX4" s="32" t="s">
        <v>584</v>
      </c>
      <c r="AY4" s="206">
        <f aca="true" t="shared" si="7" ref="AY4:AY35">AV4*1.65</f>
        <v>0</v>
      </c>
      <c r="AZ4" s="4"/>
      <c r="BA4" s="93"/>
      <c r="BB4" s="106">
        <v>4790</v>
      </c>
      <c r="BC4" s="32" t="s">
        <v>643</v>
      </c>
      <c r="BD4" s="206">
        <f aca="true" t="shared" si="8" ref="BD4:BD31">BA4*1.65</f>
        <v>0</v>
      </c>
      <c r="BE4" s="93"/>
      <c r="BF4" s="136">
        <v>4823</v>
      </c>
      <c r="BG4" s="133" t="s">
        <v>746</v>
      </c>
      <c r="BH4" s="206">
        <f aca="true" t="shared" si="9" ref="BH4:BH35">BE4*1.65</f>
        <v>0</v>
      </c>
      <c r="BI4" s="37"/>
      <c r="BJ4" s="93"/>
      <c r="BK4" s="8"/>
      <c r="BL4" s="7"/>
      <c r="BM4" s="206">
        <f aca="true" t="shared" si="10" ref="BM4:BM35">BJ4*1.65</f>
        <v>0</v>
      </c>
      <c r="BN4" s="37"/>
      <c r="BO4" s="93"/>
      <c r="BP4" s="41"/>
      <c r="BQ4" s="7"/>
      <c r="BR4" s="206">
        <f aca="true" t="shared" si="11" ref="BR4:BR35">BO4*1.65</f>
        <v>0</v>
      </c>
      <c r="BS4" s="93"/>
      <c r="BT4" s="38"/>
      <c r="BU4" s="133"/>
      <c r="BV4" s="206">
        <f aca="true" t="shared" si="12" ref="BV4:BV35">BS4*1.65</f>
        <v>0</v>
      </c>
      <c r="BW4" s="37"/>
      <c r="BX4" s="93"/>
      <c r="BY4" s="8"/>
      <c r="BZ4" s="7"/>
      <c r="CA4" s="206">
        <f aca="true" t="shared" si="13" ref="CA4:CA35">BX4*1.65</f>
        <v>0</v>
      </c>
      <c r="CB4" s="37"/>
      <c r="CC4" s="93"/>
      <c r="CD4" s="41"/>
      <c r="CE4" s="7"/>
      <c r="CF4" s="206">
        <f aca="true" t="shared" si="14" ref="CF4:CF35">CC4*1.65</f>
        <v>0</v>
      </c>
      <c r="CG4" s="93"/>
      <c r="CH4" s="38"/>
      <c r="CI4" s="133"/>
      <c r="CJ4" s="206">
        <f aca="true" t="shared" si="15" ref="CJ4:CJ35">CG4*1.65</f>
        <v>0</v>
      </c>
      <c r="CK4" s="37"/>
      <c r="CL4" s="93"/>
      <c r="CM4" s="8"/>
      <c r="CN4" s="7"/>
      <c r="CO4" s="206">
        <f aca="true" t="shared" si="16" ref="CO4:CO35">CL4*1.65</f>
        <v>0</v>
      </c>
      <c r="CP4" s="37"/>
      <c r="CQ4" s="93"/>
      <c r="CR4" s="41"/>
      <c r="CS4" s="7"/>
      <c r="CT4" s="206">
        <f aca="true" t="shared" si="17" ref="CT4:CT35">CQ4*1.65</f>
        <v>0</v>
      </c>
      <c r="CU4" s="93"/>
      <c r="CV4" s="38"/>
      <c r="CW4" s="133"/>
      <c r="CX4" s="206">
        <f aca="true" t="shared" si="18" ref="CX4:CX35">CU4*1.65</f>
        <v>0</v>
      </c>
      <c r="CY4" s="37"/>
      <c r="CZ4" s="93"/>
      <c r="DA4" s="8"/>
      <c r="DB4" s="7"/>
      <c r="DC4" s="206">
        <f aca="true" t="shared" si="19" ref="DC4:DC35">CZ4*1.65</f>
        <v>0</v>
      </c>
      <c r="DD4" s="37"/>
      <c r="DE4" s="93"/>
      <c r="DF4" s="41"/>
      <c r="DG4" s="7"/>
      <c r="DH4" s="206">
        <f aca="true" t="shared" si="20" ref="DH4:DH35">DE4*1.65</f>
        <v>0</v>
      </c>
      <c r="DI4" s="93"/>
      <c r="DJ4" s="38"/>
      <c r="DK4" s="133"/>
      <c r="DL4" s="206">
        <f aca="true" t="shared" si="21" ref="DL4:DL35">DI4*1.65</f>
        <v>0</v>
      </c>
      <c r="DM4" s="37"/>
      <c r="DN4" s="93"/>
      <c r="DO4" s="8"/>
      <c r="DP4" s="7"/>
      <c r="DQ4" s="206">
        <f aca="true" t="shared" si="22" ref="DQ4:DQ35">DN4*1.65</f>
        <v>0</v>
      </c>
      <c r="DR4" s="37"/>
      <c r="DS4" s="93"/>
      <c r="DT4" s="41"/>
      <c r="DU4" s="7"/>
      <c r="DV4" s="206">
        <f aca="true" t="shared" si="23" ref="DV4:DV35">DS4*1.65</f>
        <v>0</v>
      </c>
    </row>
    <row r="5" spans="1:126" ht="15.75" customHeight="1">
      <c r="A5" s="93"/>
      <c r="B5" s="34" t="s">
        <v>524</v>
      </c>
      <c r="C5" s="7" t="s">
        <v>213</v>
      </c>
      <c r="D5" s="206">
        <f t="shared" si="1"/>
        <v>0</v>
      </c>
      <c r="F5" s="93"/>
      <c r="G5" s="8">
        <v>4323</v>
      </c>
      <c r="H5" s="32" t="s">
        <v>28</v>
      </c>
      <c r="I5" s="206">
        <f t="shared" si="2"/>
        <v>0</v>
      </c>
      <c r="K5" s="93"/>
      <c r="L5" s="38">
        <v>4441</v>
      </c>
      <c r="M5" s="133" t="s">
        <v>21</v>
      </c>
      <c r="N5" s="206">
        <f t="shared" si="3"/>
        <v>0</v>
      </c>
      <c r="O5" s="93"/>
      <c r="P5" s="38">
        <v>4525</v>
      </c>
      <c r="Q5" s="133" t="s">
        <v>74</v>
      </c>
      <c r="R5" s="206">
        <f t="shared" si="4"/>
        <v>0</v>
      </c>
      <c r="S5" s="37"/>
      <c r="T5" s="93"/>
      <c r="U5" s="8">
        <v>4560</v>
      </c>
      <c r="V5" s="7" t="s">
        <v>241</v>
      </c>
      <c r="W5" s="206">
        <f t="shared" si="5"/>
        <v>0</v>
      </c>
      <c r="X5" s="37"/>
      <c r="Y5" s="93"/>
      <c r="Z5" s="41">
        <v>4593</v>
      </c>
      <c r="AA5" s="7" t="s">
        <v>302</v>
      </c>
      <c r="AB5" s="206">
        <f t="shared" si="6"/>
        <v>0</v>
      </c>
      <c r="AC5" s="93"/>
      <c r="AD5" s="105">
        <v>4626</v>
      </c>
      <c r="AE5" s="108" t="s">
        <v>315</v>
      </c>
      <c r="AF5" s="206">
        <f t="shared" si="0"/>
        <v>0</v>
      </c>
      <c r="AG5" s="4"/>
      <c r="AH5" s="101"/>
      <c r="AI5" s="41">
        <v>4659</v>
      </c>
      <c r="AJ5" s="9" t="s">
        <v>328</v>
      </c>
      <c r="AK5" s="206">
        <f>AH5*1.65</f>
        <v>0</v>
      </c>
      <c r="AL5" s="37"/>
      <c r="AM5" s="93"/>
      <c r="AN5" s="8">
        <v>4692</v>
      </c>
      <c r="AO5" s="7" t="s">
        <v>463</v>
      </c>
      <c r="AP5" s="206">
        <f aca="true" t="shared" si="24" ref="AP5:AP35">AM5*1.65</f>
        <v>0</v>
      </c>
      <c r="AQ5" s="93"/>
      <c r="AR5" s="148">
        <v>4725</v>
      </c>
      <c r="AS5" s="149" t="s">
        <v>497</v>
      </c>
      <c r="AT5" s="206">
        <f aca="true" t="shared" si="25" ref="AT5:AT35">AQ5*1.65</f>
        <v>0</v>
      </c>
      <c r="AU5" s="37"/>
      <c r="AV5" s="93"/>
      <c r="AW5" s="8">
        <v>4758</v>
      </c>
      <c r="AX5" s="32" t="s">
        <v>585</v>
      </c>
      <c r="AY5" s="206">
        <f t="shared" si="7"/>
        <v>0</v>
      </c>
      <c r="AZ5" s="4"/>
      <c r="BA5" s="93"/>
      <c r="BB5" s="106">
        <v>4791</v>
      </c>
      <c r="BC5" s="32" t="s">
        <v>644</v>
      </c>
      <c r="BD5" s="206">
        <f t="shared" si="8"/>
        <v>0</v>
      </c>
      <c r="BE5" s="93"/>
      <c r="BF5" s="136">
        <v>4824</v>
      </c>
      <c r="BG5" s="133" t="s">
        <v>747</v>
      </c>
      <c r="BH5" s="206">
        <f t="shared" si="9"/>
        <v>0</v>
      </c>
      <c r="BI5" s="37"/>
      <c r="BJ5" s="93"/>
      <c r="BK5" s="8"/>
      <c r="BL5" s="7"/>
      <c r="BM5" s="206">
        <f t="shared" si="10"/>
        <v>0</v>
      </c>
      <c r="BN5" s="37"/>
      <c r="BO5" s="93"/>
      <c r="BP5" s="41"/>
      <c r="BQ5" s="7"/>
      <c r="BR5" s="206">
        <f t="shared" si="11"/>
        <v>0</v>
      </c>
      <c r="BS5" s="93"/>
      <c r="BT5" s="38"/>
      <c r="BU5" s="133"/>
      <c r="BV5" s="206">
        <f t="shared" si="12"/>
        <v>0</v>
      </c>
      <c r="BW5" s="37"/>
      <c r="BX5" s="93"/>
      <c r="BY5" s="8"/>
      <c r="BZ5" s="7"/>
      <c r="CA5" s="206">
        <f t="shared" si="13"/>
        <v>0</v>
      </c>
      <c r="CB5" s="37"/>
      <c r="CC5" s="93"/>
      <c r="CD5" s="41"/>
      <c r="CE5" s="7"/>
      <c r="CF5" s="206">
        <f t="shared" si="14"/>
        <v>0</v>
      </c>
      <c r="CG5" s="93"/>
      <c r="CH5" s="38"/>
      <c r="CI5" s="133"/>
      <c r="CJ5" s="206">
        <f t="shared" si="15"/>
        <v>0</v>
      </c>
      <c r="CK5" s="37"/>
      <c r="CL5" s="93"/>
      <c r="CM5" s="8"/>
      <c r="CN5" s="7"/>
      <c r="CO5" s="206">
        <f t="shared" si="16"/>
        <v>0</v>
      </c>
      <c r="CP5" s="37"/>
      <c r="CQ5" s="93"/>
      <c r="CR5" s="41"/>
      <c r="CS5" s="7"/>
      <c r="CT5" s="206">
        <f t="shared" si="17"/>
        <v>0</v>
      </c>
      <c r="CU5" s="93"/>
      <c r="CV5" s="38"/>
      <c r="CW5" s="133"/>
      <c r="CX5" s="206">
        <f t="shared" si="18"/>
        <v>0</v>
      </c>
      <c r="CY5" s="37"/>
      <c r="CZ5" s="93"/>
      <c r="DA5" s="8"/>
      <c r="DB5" s="7"/>
      <c r="DC5" s="206">
        <f t="shared" si="19"/>
        <v>0</v>
      </c>
      <c r="DD5" s="37"/>
      <c r="DE5" s="93"/>
      <c r="DF5" s="41"/>
      <c r="DG5" s="7"/>
      <c r="DH5" s="206">
        <f t="shared" si="20"/>
        <v>0</v>
      </c>
      <c r="DI5" s="93"/>
      <c r="DJ5" s="38"/>
      <c r="DK5" s="133"/>
      <c r="DL5" s="206">
        <f t="shared" si="21"/>
        <v>0</v>
      </c>
      <c r="DM5" s="37"/>
      <c r="DN5" s="93"/>
      <c r="DO5" s="8"/>
      <c r="DP5" s="7"/>
      <c r="DQ5" s="206">
        <f t="shared" si="22"/>
        <v>0</v>
      </c>
      <c r="DR5" s="37"/>
      <c r="DS5" s="93"/>
      <c r="DT5" s="41"/>
      <c r="DU5" s="7"/>
      <c r="DV5" s="206">
        <f t="shared" si="23"/>
        <v>0</v>
      </c>
    </row>
    <row r="6" spans="1:126" ht="15.75" customHeight="1">
      <c r="A6" s="93"/>
      <c r="B6" s="34" t="s">
        <v>244</v>
      </c>
      <c r="C6" s="7" t="s">
        <v>5</v>
      </c>
      <c r="D6" s="206">
        <f t="shared" si="1"/>
        <v>0</v>
      </c>
      <c r="F6" s="93"/>
      <c r="G6" s="8">
        <v>4325</v>
      </c>
      <c r="H6" s="32" t="s">
        <v>219</v>
      </c>
      <c r="I6" s="206">
        <f t="shared" si="2"/>
        <v>0</v>
      </c>
      <c r="K6" s="93"/>
      <c r="L6" s="38">
        <v>4442</v>
      </c>
      <c r="M6" s="133" t="s">
        <v>281</v>
      </c>
      <c r="N6" s="206">
        <f t="shared" si="3"/>
        <v>0</v>
      </c>
      <c r="O6" s="93"/>
      <c r="P6" s="38">
        <v>4526</v>
      </c>
      <c r="Q6" s="133" t="s">
        <v>73</v>
      </c>
      <c r="R6" s="206">
        <f t="shared" si="4"/>
        <v>0</v>
      </c>
      <c r="S6" s="37"/>
      <c r="T6" s="93"/>
      <c r="U6" s="8">
        <v>4561</v>
      </c>
      <c r="V6" s="7" t="s">
        <v>242</v>
      </c>
      <c r="W6" s="206">
        <f t="shared" si="5"/>
        <v>0</v>
      </c>
      <c r="X6" s="37"/>
      <c r="Y6" s="93"/>
      <c r="Z6" s="41">
        <v>4594</v>
      </c>
      <c r="AA6" s="77" t="s">
        <v>303</v>
      </c>
      <c r="AB6" s="206">
        <f t="shared" si="6"/>
        <v>0</v>
      </c>
      <c r="AC6" s="93"/>
      <c r="AD6" s="41">
        <v>4627</v>
      </c>
      <c r="AE6" s="9" t="s">
        <v>316</v>
      </c>
      <c r="AF6" s="206">
        <f t="shared" si="0"/>
        <v>0</v>
      </c>
      <c r="AG6" s="4"/>
      <c r="AH6" s="101"/>
      <c r="AI6" s="53">
        <v>4660</v>
      </c>
      <c r="AJ6" s="55" t="s">
        <v>329</v>
      </c>
      <c r="AK6" s="206">
        <f>AH6*1.65</f>
        <v>0</v>
      </c>
      <c r="AL6" s="37"/>
      <c r="AM6" s="93"/>
      <c r="AN6" s="53">
        <v>4693</v>
      </c>
      <c r="AO6" s="55" t="s">
        <v>527</v>
      </c>
      <c r="AP6" s="206">
        <f t="shared" si="24"/>
        <v>0</v>
      </c>
      <c r="AQ6" s="93"/>
      <c r="AR6" s="106">
        <v>4726</v>
      </c>
      <c r="AS6" s="107" t="s">
        <v>498</v>
      </c>
      <c r="AT6" s="206">
        <f t="shared" si="25"/>
        <v>0</v>
      </c>
      <c r="AU6" s="37"/>
      <c r="AV6" s="93"/>
      <c r="AW6" s="8">
        <v>4759</v>
      </c>
      <c r="AX6" s="32" t="s">
        <v>586</v>
      </c>
      <c r="AY6" s="206">
        <f t="shared" si="7"/>
        <v>0</v>
      </c>
      <c r="AZ6" s="4"/>
      <c r="BA6" s="93"/>
      <c r="BB6" s="106">
        <v>4792</v>
      </c>
      <c r="BC6" s="32" t="s">
        <v>645</v>
      </c>
      <c r="BD6" s="206">
        <f t="shared" si="8"/>
        <v>0</v>
      </c>
      <c r="BE6" s="93"/>
      <c r="BF6" s="136">
        <v>4825</v>
      </c>
      <c r="BG6" s="133" t="s">
        <v>748</v>
      </c>
      <c r="BH6" s="206">
        <f t="shared" si="9"/>
        <v>0</v>
      </c>
      <c r="BI6" s="37"/>
      <c r="BJ6" s="93"/>
      <c r="BK6" s="8"/>
      <c r="BL6" s="7"/>
      <c r="BM6" s="206">
        <f t="shared" si="10"/>
        <v>0</v>
      </c>
      <c r="BN6" s="37"/>
      <c r="BO6" s="93"/>
      <c r="BP6" s="41"/>
      <c r="BQ6" s="77"/>
      <c r="BR6" s="206">
        <f t="shared" si="11"/>
        <v>0</v>
      </c>
      <c r="BS6" s="93"/>
      <c r="BT6" s="38"/>
      <c r="BU6" s="133"/>
      <c r="BV6" s="206">
        <f t="shared" si="12"/>
        <v>0</v>
      </c>
      <c r="BW6" s="37"/>
      <c r="BX6" s="93"/>
      <c r="BY6" s="8"/>
      <c r="BZ6" s="7"/>
      <c r="CA6" s="206">
        <f t="shared" si="13"/>
        <v>0</v>
      </c>
      <c r="CB6" s="37"/>
      <c r="CC6" s="93"/>
      <c r="CD6" s="41"/>
      <c r="CE6" s="77"/>
      <c r="CF6" s="206">
        <f t="shared" si="14"/>
        <v>0</v>
      </c>
      <c r="CG6" s="93"/>
      <c r="CH6" s="38"/>
      <c r="CI6" s="133"/>
      <c r="CJ6" s="206">
        <f t="shared" si="15"/>
        <v>0</v>
      </c>
      <c r="CK6" s="37"/>
      <c r="CL6" s="93"/>
      <c r="CM6" s="8"/>
      <c r="CN6" s="7"/>
      <c r="CO6" s="206">
        <f t="shared" si="16"/>
        <v>0</v>
      </c>
      <c r="CP6" s="37"/>
      <c r="CQ6" s="93"/>
      <c r="CR6" s="41"/>
      <c r="CS6" s="77"/>
      <c r="CT6" s="206">
        <f t="shared" si="17"/>
        <v>0</v>
      </c>
      <c r="CU6" s="93"/>
      <c r="CV6" s="38"/>
      <c r="CW6" s="133"/>
      <c r="CX6" s="206">
        <f t="shared" si="18"/>
        <v>0</v>
      </c>
      <c r="CY6" s="37"/>
      <c r="CZ6" s="93"/>
      <c r="DA6" s="8"/>
      <c r="DB6" s="7"/>
      <c r="DC6" s="206">
        <f t="shared" si="19"/>
        <v>0</v>
      </c>
      <c r="DD6" s="37"/>
      <c r="DE6" s="93"/>
      <c r="DF6" s="41"/>
      <c r="DG6" s="77"/>
      <c r="DH6" s="206">
        <f t="shared" si="20"/>
        <v>0</v>
      </c>
      <c r="DI6" s="93"/>
      <c r="DJ6" s="38"/>
      <c r="DK6" s="133"/>
      <c r="DL6" s="206">
        <f t="shared" si="21"/>
        <v>0</v>
      </c>
      <c r="DM6" s="37"/>
      <c r="DN6" s="93"/>
      <c r="DO6" s="8"/>
      <c r="DP6" s="7"/>
      <c r="DQ6" s="206">
        <f t="shared" si="22"/>
        <v>0</v>
      </c>
      <c r="DR6" s="37"/>
      <c r="DS6" s="93"/>
      <c r="DT6" s="41"/>
      <c r="DU6" s="77"/>
      <c r="DV6" s="206">
        <f t="shared" si="23"/>
        <v>0</v>
      </c>
    </row>
    <row r="7" spans="1:126" ht="15.75" customHeight="1">
      <c r="A7" s="93"/>
      <c r="B7" s="34" t="s">
        <v>245</v>
      </c>
      <c r="C7" s="7" t="s">
        <v>6</v>
      </c>
      <c r="D7" s="206">
        <f t="shared" si="1"/>
        <v>0</v>
      </c>
      <c r="F7" s="93"/>
      <c r="G7" s="8">
        <v>4326</v>
      </c>
      <c r="H7" s="7" t="s">
        <v>225</v>
      </c>
      <c r="I7" s="206">
        <f t="shared" si="2"/>
        <v>0</v>
      </c>
      <c r="K7" s="93"/>
      <c r="L7" s="8">
        <v>4448</v>
      </c>
      <c r="M7" s="7" t="s">
        <v>210</v>
      </c>
      <c r="N7" s="206">
        <f t="shared" si="3"/>
        <v>0</v>
      </c>
      <c r="O7" s="93"/>
      <c r="P7" s="38">
        <v>4528</v>
      </c>
      <c r="Q7" s="133" t="s">
        <v>75</v>
      </c>
      <c r="R7" s="206">
        <f t="shared" si="4"/>
        <v>0</v>
      </c>
      <c r="S7" s="37"/>
      <c r="T7" s="93"/>
      <c r="U7" s="8">
        <v>4562</v>
      </c>
      <c r="V7" s="7" t="s">
        <v>243</v>
      </c>
      <c r="W7" s="206">
        <f t="shared" si="5"/>
        <v>0</v>
      </c>
      <c r="X7" s="37"/>
      <c r="Y7" s="93"/>
      <c r="Z7" s="41">
        <v>4595</v>
      </c>
      <c r="AA7" s="7" t="s">
        <v>304</v>
      </c>
      <c r="AB7" s="206">
        <f t="shared" si="6"/>
        <v>0</v>
      </c>
      <c r="AC7" s="93"/>
      <c r="AD7" s="41">
        <v>4628</v>
      </c>
      <c r="AE7" s="9" t="s">
        <v>317</v>
      </c>
      <c r="AF7" s="206">
        <f t="shared" si="0"/>
        <v>0</v>
      </c>
      <c r="AG7" s="4"/>
      <c r="AH7" s="101"/>
      <c r="AI7" s="53">
        <v>4661</v>
      </c>
      <c r="AJ7" s="55" t="s">
        <v>330</v>
      </c>
      <c r="AK7" s="206">
        <f>AH7*1.65</f>
        <v>0</v>
      </c>
      <c r="AL7" s="37"/>
      <c r="AM7" s="93"/>
      <c r="AN7" s="53">
        <v>4694</v>
      </c>
      <c r="AO7" s="55" t="s">
        <v>455</v>
      </c>
      <c r="AP7" s="206">
        <f t="shared" si="24"/>
        <v>0</v>
      </c>
      <c r="AQ7" s="93"/>
      <c r="AR7" s="8">
        <v>4727</v>
      </c>
      <c r="AS7" s="7" t="s">
        <v>499</v>
      </c>
      <c r="AT7" s="206">
        <f t="shared" si="25"/>
        <v>0</v>
      </c>
      <c r="AU7" s="37"/>
      <c r="AV7" s="93"/>
      <c r="AW7" s="8">
        <v>4760</v>
      </c>
      <c r="AX7" s="32" t="s">
        <v>587</v>
      </c>
      <c r="AY7" s="206">
        <f t="shared" si="7"/>
        <v>0</v>
      </c>
      <c r="AZ7" s="4"/>
      <c r="BA7" s="93"/>
      <c r="BB7" s="106">
        <v>4793</v>
      </c>
      <c r="BC7" s="32" t="s">
        <v>646</v>
      </c>
      <c r="BD7" s="206">
        <f t="shared" si="8"/>
        <v>0</v>
      </c>
      <c r="BE7" s="93"/>
      <c r="BF7" s="38"/>
      <c r="BG7" s="133"/>
      <c r="BH7" s="206">
        <f t="shared" si="9"/>
        <v>0</v>
      </c>
      <c r="BI7" s="37"/>
      <c r="BJ7" s="93"/>
      <c r="BK7" s="8"/>
      <c r="BL7" s="7"/>
      <c r="BM7" s="206">
        <f t="shared" si="10"/>
        <v>0</v>
      </c>
      <c r="BN7" s="37"/>
      <c r="BO7" s="93"/>
      <c r="BP7" s="41"/>
      <c r="BQ7" s="7"/>
      <c r="BR7" s="206">
        <f t="shared" si="11"/>
        <v>0</v>
      </c>
      <c r="BS7" s="93"/>
      <c r="BT7" s="38"/>
      <c r="BU7" s="133"/>
      <c r="BV7" s="206">
        <f t="shared" si="12"/>
        <v>0</v>
      </c>
      <c r="BW7" s="37"/>
      <c r="BX7" s="93"/>
      <c r="BY7" s="8"/>
      <c r="BZ7" s="7"/>
      <c r="CA7" s="206">
        <f t="shared" si="13"/>
        <v>0</v>
      </c>
      <c r="CB7" s="37"/>
      <c r="CC7" s="93"/>
      <c r="CD7" s="41"/>
      <c r="CE7" s="7"/>
      <c r="CF7" s="206">
        <f t="shared" si="14"/>
        <v>0</v>
      </c>
      <c r="CG7" s="93"/>
      <c r="CH7" s="38"/>
      <c r="CI7" s="133"/>
      <c r="CJ7" s="206">
        <f t="shared" si="15"/>
        <v>0</v>
      </c>
      <c r="CK7" s="37"/>
      <c r="CL7" s="93"/>
      <c r="CM7" s="8"/>
      <c r="CN7" s="7"/>
      <c r="CO7" s="206">
        <f t="shared" si="16"/>
        <v>0</v>
      </c>
      <c r="CP7" s="37"/>
      <c r="CQ7" s="93"/>
      <c r="CR7" s="41"/>
      <c r="CS7" s="7"/>
      <c r="CT7" s="206">
        <f t="shared" si="17"/>
        <v>0</v>
      </c>
      <c r="CU7" s="93"/>
      <c r="CV7" s="38"/>
      <c r="CW7" s="133"/>
      <c r="CX7" s="206">
        <f t="shared" si="18"/>
        <v>0</v>
      </c>
      <c r="CY7" s="37"/>
      <c r="CZ7" s="93"/>
      <c r="DA7" s="8"/>
      <c r="DB7" s="7"/>
      <c r="DC7" s="206">
        <f t="shared" si="19"/>
        <v>0</v>
      </c>
      <c r="DD7" s="37"/>
      <c r="DE7" s="93"/>
      <c r="DF7" s="41"/>
      <c r="DG7" s="7"/>
      <c r="DH7" s="206">
        <f t="shared" si="20"/>
        <v>0</v>
      </c>
      <c r="DI7" s="93"/>
      <c r="DJ7" s="38"/>
      <c r="DK7" s="133"/>
      <c r="DL7" s="206">
        <f t="shared" si="21"/>
        <v>0</v>
      </c>
      <c r="DM7" s="37"/>
      <c r="DN7" s="93"/>
      <c r="DO7" s="8"/>
      <c r="DP7" s="7"/>
      <c r="DQ7" s="206">
        <f t="shared" si="22"/>
        <v>0</v>
      </c>
      <c r="DR7" s="37"/>
      <c r="DS7" s="93"/>
      <c r="DT7" s="41"/>
      <c r="DU7" s="7"/>
      <c r="DV7" s="206">
        <f t="shared" si="23"/>
        <v>0</v>
      </c>
    </row>
    <row r="8" spans="1:126" ht="15.75" customHeight="1">
      <c r="A8" s="93"/>
      <c r="B8" s="38">
        <v>1000</v>
      </c>
      <c r="C8" s="133" t="s">
        <v>7</v>
      </c>
      <c r="D8" s="206">
        <f t="shared" si="1"/>
        <v>0</v>
      </c>
      <c r="F8" s="93"/>
      <c r="G8" s="8">
        <v>4331</v>
      </c>
      <c r="H8" s="7" t="s">
        <v>29</v>
      </c>
      <c r="I8" s="206">
        <f t="shared" si="2"/>
        <v>0</v>
      </c>
      <c r="K8" s="93"/>
      <c r="L8" s="8">
        <v>4452</v>
      </c>
      <c r="M8" s="7" t="s">
        <v>48</v>
      </c>
      <c r="N8" s="206">
        <f t="shared" si="3"/>
        <v>0</v>
      </c>
      <c r="O8" s="93"/>
      <c r="P8" s="8">
        <v>4529</v>
      </c>
      <c r="Q8" s="7" t="s">
        <v>76</v>
      </c>
      <c r="R8" s="206">
        <f t="shared" si="4"/>
        <v>0</v>
      </c>
      <c r="S8" s="37"/>
      <c r="T8" s="93"/>
      <c r="U8" s="8">
        <v>4563</v>
      </c>
      <c r="V8" s="7" t="s">
        <v>247</v>
      </c>
      <c r="W8" s="206">
        <f t="shared" si="5"/>
        <v>0</v>
      </c>
      <c r="X8" s="37"/>
      <c r="Y8" s="93"/>
      <c r="Z8" s="41">
        <v>4596</v>
      </c>
      <c r="AA8" s="78" t="s">
        <v>305</v>
      </c>
      <c r="AB8" s="206">
        <f t="shared" si="6"/>
        <v>0</v>
      </c>
      <c r="AC8" s="93"/>
      <c r="AD8" s="41">
        <v>4629</v>
      </c>
      <c r="AE8" s="9" t="s">
        <v>318</v>
      </c>
      <c r="AF8" s="206">
        <f t="shared" si="0"/>
        <v>0</v>
      </c>
      <c r="AG8" s="4"/>
      <c r="AH8" s="101"/>
      <c r="AI8" s="53">
        <v>4662</v>
      </c>
      <c r="AJ8" s="55" t="s">
        <v>331</v>
      </c>
      <c r="AK8" s="206">
        <f aca="true" t="shared" si="26" ref="AK8:AK35">AH8*1.65</f>
        <v>0</v>
      </c>
      <c r="AL8" s="37"/>
      <c r="AM8" s="93"/>
      <c r="AN8" s="8">
        <v>4695</v>
      </c>
      <c r="AO8" s="7" t="s">
        <v>437</v>
      </c>
      <c r="AP8" s="206">
        <f t="shared" si="24"/>
        <v>0</v>
      </c>
      <c r="AQ8" s="93"/>
      <c r="AR8" s="8">
        <v>4728</v>
      </c>
      <c r="AS8" s="7" t="s">
        <v>504</v>
      </c>
      <c r="AT8" s="206">
        <f t="shared" si="25"/>
        <v>0</v>
      </c>
      <c r="AU8" s="37"/>
      <c r="AV8" s="93"/>
      <c r="AW8" s="8">
        <v>4761</v>
      </c>
      <c r="AX8" s="32" t="s">
        <v>588</v>
      </c>
      <c r="AY8" s="206">
        <f t="shared" si="7"/>
        <v>0</v>
      </c>
      <c r="AZ8" s="4"/>
      <c r="BA8" s="93"/>
      <c r="BB8" s="106">
        <v>4794</v>
      </c>
      <c r="BC8" s="32" t="s">
        <v>647</v>
      </c>
      <c r="BD8" s="206">
        <f t="shared" si="8"/>
        <v>0</v>
      </c>
      <c r="BE8" s="93"/>
      <c r="BF8" s="8"/>
      <c r="BG8" s="7"/>
      <c r="BH8" s="206">
        <f t="shared" si="9"/>
        <v>0</v>
      </c>
      <c r="BI8" s="37"/>
      <c r="BJ8" s="93"/>
      <c r="BK8" s="8"/>
      <c r="BL8" s="7"/>
      <c r="BM8" s="206">
        <f t="shared" si="10"/>
        <v>0</v>
      </c>
      <c r="BN8" s="37"/>
      <c r="BO8" s="93"/>
      <c r="BP8" s="41"/>
      <c r="BQ8" s="78"/>
      <c r="BR8" s="206">
        <f t="shared" si="11"/>
        <v>0</v>
      </c>
      <c r="BS8" s="93"/>
      <c r="BT8" s="8"/>
      <c r="BU8" s="7"/>
      <c r="BV8" s="206">
        <f t="shared" si="12"/>
        <v>0</v>
      </c>
      <c r="BW8" s="37"/>
      <c r="BX8" s="93"/>
      <c r="BY8" s="8"/>
      <c r="BZ8" s="7"/>
      <c r="CA8" s="206">
        <f t="shared" si="13"/>
        <v>0</v>
      </c>
      <c r="CB8" s="37"/>
      <c r="CC8" s="93"/>
      <c r="CD8" s="41"/>
      <c r="CE8" s="78"/>
      <c r="CF8" s="206">
        <f t="shared" si="14"/>
        <v>0</v>
      </c>
      <c r="CG8" s="93"/>
      <c r="CH8" s="8"/>
      <c r="CI8" s="7"/>
      <c r="CJ8" s="206">
        <f t="shared" si="15"/>
        <v>0</v>
      </c>
      <c r="CK8" s="37"/>
      <c r="CL8" s="93"/>
      <c r="CM8" s="8"/>
      <c r="CN8" s="7"/>
      <c r="CO8" s="206">
        <f t="shared" si="16"/>
        <v>0</v>
      </c>
      <c r="CP8" s="37"/>
      <c r="CQ8" s="93"/>
      <c r="CR8" s="41"/>
      <c r="CS8" s="78"/>
      <c r="CT8" s="206">
        <f t="shared" si="17"/>
        <v>0</v>
      </c>
      <c r="CU8" s="93"/>
      <c r="CV8" s="8"/>
      <c r="CW8" s="7"/>
      <c r="CX8" s="206">
        <f t="shared" si="18"/>
        <v>0</v>
      </c>
      <c r="CY8" s="37"/>
      <c r="CZ8" s="93"/>
      <c r="DA8" s="8"/>
      <c r="DB8" s="7"/>
      <c r="DC8" s="206">
        <f t="shared" si="19"/>
        <v>0</v>
      </c>
      <c r="DD8" s="37"/>
      <c r="DE8" s="93"/>
      <c r="DF8" s="41"/>
      <c r="DG8" s="78"/>
      <c r="DH8" s="206">
        <f t="shared" si="20"/>
        <v>0</v>
      </c>
      <c r="DI8" s="93"/>
      <c r="DJ8" s="8"/>
      <c r="DK8" s="7"/>
      <c r="DL8" s="206">
        <f t="shared" si="21"/>
        <v>0</v>
      </c>
      <c r="DM8" s="37"/>
      <c r="DN8" s="93"/>
      <c r="DO8" s="8"/>
      <c r="DP8" s="7"/>
      <c r="DQ8" s="206">
        <f t="shared" si="22"/>
        <v>0</v>
      </c>
      <c r="DR8" s="37"/>
      <c r="DS8" s="93"/>
      <c r="DT8" s="41"/>
      <c r="DU8" s="78"/>
      <c r="DV8" s="206">
        <f t="shared" si="23"/>
        <v>0</v>
      </c>
    </row>
    <row r="9" spans="1:126" ht="15.75" customHeight="1">
      <c r="A9" s="93"/>
      <c r="B9" s="8">
        <v>1003</v>
      </c>
      <c r="C9" s="7" t="s">
        <v>8</v>
      </c>
      <c r="D9" s="206">
        <f t="shared" si="1"/>
        <v>0</v>
      </c>
      <c r="F9" s="93"/>
      <c r="G9" s="8">
        <v>4332</v>
      </c>
      <c r="H9" s="7" t="s">
        <v>30</v>
      </c>
      <c r="I9" s="206">
        <f t="shared" si="2"/>
        <v>0</v>
      </c>
      <c r="K9" s="93"/>
      <c r="L9" s="8">
        <v>4455</v>
      </c>
      <c r="M9" s="7" t="s">
        <v>49</v>
      </c>
      <c r="N9" s="206">
        <f t="shared" si="3"/>
        <v>0</v>
      </c>
      <c r="O9" s="93"/>
      <c r="P9" s="8">
        <v>4530</v>
      </c>
      <c r="Q9" s="7" t="s">
        <v>77</v>
      </c>
      <c r="R9" s="206">
        <f t="shared" si="4"/>
        <v>0</v>
      </c>
      <c r="S9" s="37"/>
      <c r="T9" s="93"/>
      <c r="U9" s="8">
        <v>4564</v>
      </c>
      <c r="V9" s="7" t="s">
        <v>248</v>
      </c>
      <c r="W9" s="206">
        <f t="shared" si="5"/>
        <v>0</v>
      </c>
      <c r="X9" s="37"/>
      <c r="Y9" s="93"/>
      <c r="Z9" s="41">
        <v>4597</v>
      </c>
      <c r="AA9" s="7" t="s">
        <v>306</v>
      </c>
      <c r="AB9" s="206">
        <f t="shared" si="6"/>
        <v>0</v>
      </c>
      <c r="AC9" s="93"/>
      <c r="AD9" s="41">
        <v>4630</v>
      </c>
      <c r="AE9" s="9" t="s">
        <v>319</v>
      </c>
      <c r="AF9" s="206">
        <f t="shared" si="0"/>
        <v>0</v>
      </c>
      <c r="AG9" s="4"/>
      <c r="AH9" s="101"/>
      <c r="AI9" s="53">
        <v>4663</v>
      </c>
      <c r="AJ9" s="55" t="s">
        <v>332</v>
      </c>
      <c r="AK9" s="206">
        <f t="shared" si="26"/>
        <v>0</v>
      </c>
      <c r="AL9" s="37"/>
      <c r="AM9" s="93"/>
      <c r="AN9" s="8">
        <v>4696</v>
      </c>
      <c r="AO9" s="7" t="s">
        <v>481</v>
      </c>
      <c r="AP9" s="206">
        <f t="shared" si="24"/>
        <v>0</v>
      </c>
      <c r="AQ9" s="93"/>
      <c r="AR9" s="8">
        <v>4729</v>
      </c>
      <c r="AS9" s="7" t="s">
        <v>513</v>
      </c>
      <c r="AT9" s="206">
        <f t="shared" si="25"/>
        <v>0</v>
      </c>
      <c r="AU9" s="37"/>
      <c r="AV9" s="93"/>
      <c r="AW9" s="8">
        <v>4762</v>
      </c>
      <c r="AX9" s="32" t="s">
        <v>578</v>
      </c>
      <c r="AY9" s="206">
        <f t="shared" si="7"/>
        <v>0</v>
      </c>
      <c r="AZ9" s="4"/>
      <c r="BA9" s="93"/>
      <c r="BB9" s="106">
        <v>4795</v>
      </c>
      <c r="BC9" s="32" t="s">
        <v>648</v>
      </c>
      <c r="BD9" s="206">
        <f t="shared" si="8"/>
        <v>0</v>
      </c>
      <c r="BE9" s="93"/>
      <c r="BF9" s="8"/>
      <c r="BG9" s="7"/>
      <c r="BH9" s="206">
        <f t="shared" si="9"/>
        <v>0</v>
      </c>
      <c r="BI9" s="37"/>
      <c r="BJ9" s="93"/>
      <c r="BK9" s="8"/>
      <c r="BL9" s="7"/>
      <c r="BM9" s="206">
        <f t="shared" si="10"/>
        <v>0</v>
      </c>
      <c r="BN9" s="37"/>
      <c r="BO9" s="93"/>
      <c r="BP9" s="41"/>
      <c r="BQ9" s="7"/>
      <c r="BR9" s="206">
        <f t="shared" si="11"/>
        <v>0</v>
      </c>
      <c r="BS9" s="93"/>
      <c r="BT9" s="8"/>
      <c r="BU9" s="7"/>
      <c r="BV9" s="206">
        <f t="shared" si="12"/>
        <v>0</v>
      </c>
      <c r="BW9" s="37"/>
      <c r="BX9" s="93"/>
      <c r="BY9" s="8"/>
      <c r="BZ9" s="7"/>
      <c r="CA9" s="206">
        <f t="shared" si="13"/>
        <v>0</v>
      </c>
      <c r="CB9" s="37"/>
      <c r="CC9" s="93"/>
      <c r="CD9" s="41"/>
      <c r="CE9" s="7"/>
      <c r="CF9" s="206">
        <f t="shared" si="14"/>
        <v>0</v>
      </c>
      <c r="CG9" s="93"/>
      <c r="CH9" s="8"/>
      <c r="CI9" s="7"/>
      <c r="CJ9" s="206">
        <f t="shared" si="15"/>
        <v>0</v>
      </c>
      <c r="CK9" s="37"/>
      <c r="CL9" s="93"/>
      <c r="CM9" s="8"/>
      <c r="CN9" s="7"/>
      <c r="CO9" s="206">
        <f t="shared" si="16"/>
        <v>0</v>
      </c>
      <c r="CP9" s="37"/>
      <c r="CQ9" s="93"/>
      <c r="CR9" s="41"/>
      <c r="CS9" s="7"/>
      <c r="CT9" s="206">
        <f t="shared" si="17"/>
        <v>0</v>
      </c>
      <c r="CU9" s="93"/>
      <c r="CV9" s="8"/>
      <c r="CW9" s="7"/>
      <c r="CX9" s="206">
        <f t="shared" si="18"/>
        <v>0</v>
      </c>
      <c r="CY9" s="37"/>
      <c r="CZ9" s="93"/>
      <c r="DA9" s="8"/>
      <c r="DB9" s="7"/>
      <c r="DC9" s="206">
        <f t="shared" si="19"/>
        <v>0</v>
      </c>
      <c r="DD9" s="37"/>
      <c r="DE9" s="93"/>
      <c r="DF9" s="41"/>
      <c r="DG9" s="7"/>
      <c r="DH9" s="206">
        <f t="shared" si="20"/>
        <v>0</v>
      </c>
      <c r="DI9" s="93"/>
      <c r="DJ9" s="8"/>
      <c r="DK9" s="7"/>
      <c r="DL9" s="206">
        <f t="shared" si="21"/>
        <v>0</v>
      </c>
      <c r="DM9" s="37"/>
      <c r="DN9" s="93"/>
      <c r="DO9" s="8"/>
      <c r="DP9" s="7"/>
      <c r="DQ9" s="206">
        <f t="shared" si="22"/>
        <v>0</v>
      </c>
      <c r="DR9" s="37"/>
      <c r="DS9" s="93"/>
      <c r="DT9" s="41"/>
      <c r="DU9" s="7"/>
      <c r="DV9" s="206">
        <f t="shared" si="23"/>
        <v>0</v>
      </c>
    </row>
    <row r="10" spans="1:126" ht="15.75" customHeight="1">
      <c r="A10" s="93"/>
      <c r="B10" s="8">
        <v>1005</v>
      </c>
      <c r="C10" s="7" t="s">
        <v>9</v>
      </c>
      <c r="D10" s="206">
        <f t="shared" si="1"/>
        <v>0</v>
      </c>
      <c r="F10" s="93"/>
      <c r="G10" s="8">
        <v>4337</v>
      </c>
      <c r="H10" s="7" t="s">
        <v>31</v>
      </c>
      <c r="I10" s="206">
        <f t="shared" si="2"/>
        <v>0</v>
      </c>
      <c r="K10" s="93"/>
      <c r="L10" s="8">
        <v>4459</v>
      </c>
      <c r="M10" s="7" t="s">
        <v>50</v>
      </c>
      <c r="N10" s="206">
        <f t="shared" si="3"/>
        <v>0</v>
      </c>
      <c r="O10" s="93"/>
      <c r="P10" s="8">
        <v>4531</v>
      </c>
      <c r="Q10" s="7" t="s">
        <v>78</v>
      </c>
      <c r="R10" s="206">
        <f t="shared" si="4"/>
        <v>0</v>
      </c>
      <c r="S10" s="37"/>
      <c r="T10" s="93"/>
      <c r="U10" s="8">
        <v>4565</v>
      </c>
      <c r="V10" s="7" t="s">
        <v>249</v>
      </c>
      <c r="W10" s="206">
        <f t="shared" si="5"/>
        <v>0</v>
      </c>
      <c r="X10" s="37"/>
      <c r="Y10" s="93"/>
      <c r="Z10" s="41">
        <v>4598</v>
      </c>
      <c r="AA10" s="7" t="s">
        <v>307</v>
      </c>
      <c r="AB10" s="206">
        <f t="shared" si="6"/>
        <v>0</v>
      </c>
      <c r="AC10" s="93"/>
      <c r="AD10" s="8">
        <v>4631</v>
      </c>
      <c r="AE10" s="7" t="s">
        <v>335</v>
      </c>
      <c r="AF10" s="206">
        <f t="shared" si="0"/>
        <v>0</v>
      </c>
      <c r="AG10" s="4"/>
      <c r="AH10" s="101"/>
      <c r="AI10" s="53">
        <v>4664</v>
      </c>
      <c r="AJ10" s="55" t="s">
        <v>333</v>
      </c>
      <c r="AK10" s="206">
        <f t="shared" si="26"/>
        <v>0</v>
      </c>
      <c r="AL10" s="37"/>
      <c r="AM10" s="93"/>
      <c r="AN10" s="8">
        <v>4697</v>
      </c>
      <c r="AO10" s="7" t="s">
        <v>528</v>
      </c>
      <c r="AP10" s="206">
        <f t="shared" si="24"/>
        <v>0</v>
      </c>
      <c r="AQ10" s="93"/>
      <c r="AR10" s="8">
        <v>4730</v>
      </c>
      <c r="AS10" s="7" t="s">
        <v>502</v>
      </c>
      <c r="AT10" s="206">
        <f t="shared" si="25"/>
        <v>0</v>
      </c>
      <c r="AU10" s="37"/>
      <c r="AV10" s="93"/>
      <c r="AW10" s="8">
        <v>4763</v>
      </c>
      <c r="AX10" s="32" t="s">
        <v>579</v>
      </c>
      <c r="AY10" s="206">
        <f t="shared" si="7"/>
        <v>0</v>
      </c>
      <c r="AZ10" s="4"/>
      <c r="BA10" s="93"/>
      <c r="BB10" s="106">
        <v>4796</v>
      </c>
      <c r="BC10" s="32" t="s">
        <v>649</v>
      </c>
      <c r="BD10" s="206">
        <f t="shared" si="8"/>
        <v>0</v>
      </c>
      <c r="BE10" s="93"/>
      <c r="BF10" s="8"/>
      <c r="BG10" s="7"/>
      <c r="BH10" s="206">
        <f t="shared" si="9"/>
        <v>0</v>
      </c>
      <c r="BI10" s="37"/>
      <c r="BJ10" s="93"/>
      <c r="BK10" s="8"/>
      <c r="BL10" s="7"/>
      <c r="BM10" s="206">
        <f t="shared" si="10"/>
        <v>0</v>
      </c>
      <c r="BN10" s="37"/>
      <c r="BO10" s="93"/>
      <c r="BP10" s="41"/>
      <c r="BQ10" s="7"/>
      <c r="BR10" s="206">
        <f t="shared" si="11"/>
        <v>0</v>
      </c>
      <c r="BS10" s="93"/>
      <c r="BT10" s="8"/>
      <c r="BU10" s="7"/>
      <c r="BV10" s="206">
        <f t="shared" si="12"/>
        <v>0</v>
      </c>
      <c r="BW10" s="37"/>
      <c r="BX10" s="93"/>
      <c r="BY10" s="8"/>
      <c r="BZ10" s="7"/>
      <c r="CA10" s="206">
        <f t="shared" si="13"/>
        <v>0</v>
      </c>
      <c r="CB10" s="37"/>
      <c r="CC10" s="93"/>
      <c r="CD10" s="41"/>
      <c r="CE10" s="7"/>
      <c r="CF10" s="206">
        <f t="shared" si="14"/>
        <v>0</v>
      </c>
      <c r="CG10" s="93"/>
      <c r="CH10" s="8"/>
      <c r="CI10" s="7"/>
      <c r="CJ10" s="206">
        <f t="shared" si="15"/>
        <v>0</v>
      </c>
      <c r="CK10" s="37"/>
      <c r="CL10" s="93"/>
      <c r="CM10" s="8"/>
      <c r="CN10" s="7"/>
      <c r="CO10" s="206">
        <f t="shared" si="16"/>
        <v>0</v>
      </c>
      <c r="CP10" s="37"/>
      <c r="CQ10" s="93"/>
      <c r="CR10" s="41"/>
      <c r="CS10" s="7"/>
      <c r="CT10" s="206">
        <f t="shared" si="17"/>
        <v>0</v>
      </c>
      <c r="CU10" s="93"/>
      <c r="CV10" s="8"/>
      <c r="CW10" s="7"/>
      <c r="CX10" s="206">
        <f t="shared" si="18"/>
        <v>0</v>
      </c>
      <c r="CY10" s="37"/>
      <c r="CZ10" s="93"/>
      <c r="DA10" s="8"/>
      <c r="DB10" s="7"/>
      <c r="DC10" s="206">
        <f t="shared" si="19"/>
        <v>0</v>
      </c>
      <c r="DD10" s="37"/>
      <c r="DE10" s="93"/>
      <c r="DF10" s="41"/>
      <c r="DG10" s="7"/>
      <c r="DH10" s="206">
        <f t="shared" si="20"/>
        <v>0</v>
      </c>
      <c r="DI10" s="93"/>
      <c r="DJ10" s="8"/>
      <c r="DK10" s="7"/>
      <c r="DL10" s="206">
        <f t="shared" si="21"/>
        <v>0</v>
      </c>
      <c r="DM10" s="37"/>
      <c r="DN10" s="93"/>
      <c r="DO10" s="8"/>
      <c r="DP10" s="7"/>
      <c r="DQ10" s="206">
        <f t="shared" si="22"/>
        <v>0</v>
      </c>
      <c r="DR10" s="37"/>
      <c r="DS10" s="93"/>
      <c r="DT10" s="41"/>
      <c r="DU10" s="7"/>
      <c r="DV10" s="206">
        <f t="shared" si="23"/>
        <v>0</v>
      </c>
    </row>
    <row r="11" spans="1:126" ht="15.75" customHeight="1">
      <c r="A11" s="93"/>
      <c r="B11" s="8">
        <v>4022</v>
      </c>
      <c r="C11" s="7" t="s">
        <v>10</v>
      </c>
      <c r="D11" s="206">
        <f t="shared" si="1"/>
        <v>0</v>
      </c>
      <c r="F11" s="93"/>
      <c r="G11" s="8">
        <v>4338</v>
      </c>
      <c r="H11" s="7" t="s">
        <v>32</v>
      </c>
      <c r="I11" s="206">
        <f t="shared" si="2"/>
        <v>0</v>
      </c>
      <c r="K11" s="93"/>
      <c r="L11" s="8">
        <v>4460</v>
      </c>
      <c r="M11" s="7" t="s">
        <v>51</v>
      </c>
      <c r="N11" s="206">
        <f t="shared" si="3"/>
        <v>0</v>
      </c>
      <c r="O11" s="93"/>
      <c r="P11" s="8">
        <v>4532</v>
      </c>
      <c r="Q11" s="7" t="s">
        <v>79</v>
      </c>
      <c r="R11" s="206">
        <f t="shared" si="4"/>
        <v>0</v>
      </c>
      <c r="S11" s="37"/>
      <c r="T11" s="93"/>
      <c r="U11" s="8">
        <v>4566</v>
      </c>
      <c r="V11" s="7" t="s">
        <v>250</v>
      </c>
      <c r="W11" s="206">
        <f t="shared" si="5"/>
        <v>0</v>
      </c>
      <c r="X11" s="37"/>
      <c r="Y11" s="93"/>
      <c r="Z11" s="41">
        <v>4599</v>
      </c>
      <c r="AA11" s="7" t="s">
        <v>308</v>
      </c>
      <c r="AB11" s="206">
        <f t="shared" si="6"/>
        <v>0</v>
      </c>
      <c r="AC11" s="93"/>
      <c r="AD11" s="8">
        <v>4632</v>
      </c>
      <c r="AE11" s="7" t="s">
        <v>336</v>
      </c>
      <c r="AF11" s="206">
        <f>AC11*1.65</f>
        <v>0</v>
      </c>
      <c r="AG11" s="4"/>
      <c r="AH11" s="101"/>
      <c r="AI11" s="53">
        <v>4665</v>
      </c>
      <c r="AJ11" s="55" t="s">
        <v>334</v>
      </c>
      <c r="AK11" s="206">
        <f t="shared" si="26"/>
        <v>0</v>
      </c>
      <c r="AL11" s="37"/>
      <c r="AM11" s="93"/>
      <c r="AN11" s="8">
        <v>4698</v>
      </c>
      <c r="AO11" s="150" t="s">
        <v>529</v>
      </c>
      <c r="AP11" s="206">
        <f t="shared" si="24"/>
        <v>0</v>
      </c>
      <c r="AQ11" s="93"/>
      <c r="AR11" s="8">
        <v>4731</v>
      </c>
      <c r="AS11" s="7" t="s">
        <v>505</v>
      </c>
      <c r="AT11" s="206">
        <f t="shared" si="25"/>
        <v>0</v>
      </c>
      <c r="AU11" s="37"/>
      <c r="AV11" s="93"/>
      <c r="AW11" s="8">
        <v>4764</v>
      </c>
      <c r="AX11" s="32" t="s">
        <v>580</v>
      </c>
      <c r="AY11" s="206">
        <f t="shared" si="7"/>
        <v>0</v>
      </c>
      <c r="AZ11" s="4"/>
      <c r="BA11" s="93"/>
      <c r="BB11" s="106">
        <v>4797</v>
      </c>
      <c r="BC11" s="32" t="s">
        <v>650</v>
      </c>
      <c r="BD11" s="206">
        <f t="shared" si="8"/>
        <v>0</v>
      </c>
      <c r="BE11" s="93"/>
      <c r="BF11" s="8"/>
      <c r="BG11" s="7"/>
      <c r="BH11" s="206">
        <f t="shared" si="9"/>
        <v>0</v>
      </c>
      <c r="BI11" s="37"/>
      <c r="BJ11" s="93"/>
      <c r="BK11" s="8"/>
      <c r="BL11" s="7"/>
      <c r="BM11" s="206">
        <f t="shared" si="10"/>
        <v>0</v>
      </c>
      <c r="BN11" s="37"/>
      <c r="BO11" s="93"/>
      <c r="BP11" s="41"/>
      <c r="BQ11" s="7"/>
      <c r="BR11" s="206">
        <f t="shared" si="11"/>
        <v>0</v>
      </c>
      <c r="BS11" s="93"/>
      <c r="BT11" s="8"/>
      <c r="BU11" s="7"/>
      <c r="BV11" s="206">
        <f t="shared" si="12"/>
        <v>0</v>
      </c>
      <c r="BW11" s="37"/>
      <c r="BX11" s="93"/>
      <c r="BY11" s="8"/>
      <c r="BZ11" s="7"/>
      <c r="CA11" s="206">
        <f t="shared" si="13"/>
        <v>0</v>
      </c>
      <c r="CB11" s="37"/>
      <c r="CC11" s="93"/>
      <c r="CD11" s="41"/>
      <c r="CE11" s="7"/>
      <c r="CF11" s="206">
        <f t="shared" si="14"/>
        <v>0</v>
      </c>
      <c r="CG11" s="93"/>
      <c r="CH11" s="8"/>
      <c r="CI11" s="7"/>
      <c r="CJ11" s="206">
        <f t="shared" si="15"/>
        <v>0</v>
      </c>
      <c r="CK11" s="37"/>
      <c r="CL11" s="93"/>
      <c r="CM11" s="8"/>
      <c r="CN11" s="7"/>
      <c r="CO11" s="206">
        <f t="shared" si="16"/>
        <v>0</v>
      </c>
      <c r="CP11" s="37"/>
      <c r="CQ11" s="93"/>
      <c r="CR11" s="41"/>
      <c r="CS11" s="7"/>
      <c r="CT11" s="206">
        <f t="shared" si="17"/>
        <v>0</v>
      </c>
      <c r="CU11" s="93"/>
      <c r="CV11" s="8"/>
      <c r="CW11" s="7"/>
      <c r="CX11" s="206">
        <f t="shared" si="18"/>
        <v>0</v>
      </c>
      <c r="CY11" s="37"/>
      <c r="CZ11" s="93"/>
      <c r="DA11" s="8"/>
      <c r="DB11" s="7"/>
      <c r="DC11" s="206">
        <f t="shared" si="19"/>
        <v>0</v>
      </c>
      <c r="DD11" s="37"/>
      <c r="DE11" s="93"/>
      <c r="DF11" s="41"/>
      <c r="DG11" s="7"/>
      <c r="DH11" s="206">
        <f t="shared" si="20"/>
        <v>0</v>
      </c>
      <c r="DI11" s="93"/>
      <c r="DJ11" s="8"/>
      <c r="DK11" s="7"/>
      <c r="DL11" s="206">
        <f t="shared" si="21"/>
        <v>0</v>
      </c>
      <c r="DM11" s="37"/>
      <c r="DN11" s="93"/>
      <c r="DO11" s="8"/>
      <c r="DP11" s="7"/>
      <c r="DQ11" s="206">
        <f t="shared" si="22"/>
        <v>0</v>
      </c>
      <c r="DR11" s="37"/>
      <c r="DS11" s="93"/>
      <c r="DT11" s="41"/>
      <c r="DU11" s="7"/>
      <c r="DV11" s="206">
        <f t="shared" si="23"/>
        <v>0</v>
      </c>
    </row>
    <row r="12" spans="1:126" ht="15.75" customHeight="1">
      <c r="A12" s="93"/>
      <c r="B12" s="38">
        <v>4049</v>
      </c>
      <c r="C12" s="133" t="s">
        <v>11</v>
      </c>
      <c r="D12" s="206">
        <f t="shared" si="1"/>
        <v>0</v>
      </c>
      <c r="F12" s="93"/>
      <c r="G12" s="8">
        <v>4340</v>
      </c>
      <c r="H12" s="7" t="s">
        <v>33</v>
      </c>
      <c r="I12" s="206">
        <f t="shared" si="2"/>
        <v>0</v>
      </c>
      <c r="K12" s="93"/>
      <c r="L12" s="8">
        <v>4463</v>
      </c>
      <c r="M12" s="7" t="s">
        <v>52</v>
      </c>
      <c r="N12" s="206">
        <f t="shared" si="3"/>
        <v>0</v>
      </c>
      <c r="O12" s="93"/>
      <c r="P12" s="8">
        <v>4533</v>
      </c>
      <c r="Q12" s="7" t="s">
        <v>80</v>
      </c>
      <c r="R12" s="206">
        <f t="shared" si="4"/>
        <v>0</v>
      </c>
      <c r="S12" s="37"/>
      <c r="T12" s="93"/>
      <c r="U12" s="8">
        <v>4567</v>
      </c>
      <c r="V12" s="7" t="s">
        <v>251</v>
      </c>
      <c r="W12" s="206">
        <f t="shared" si="5"/>
        <v>0</v>
      </c>
      <c r="X12" s="37"/>
      <c r="Y12" s="93"/>
      <c r="Z12" s="41">
        <v>4600</v>
      </c>
      <c r="AA12" s="7" t="s">
        <v>309</v>
      </c>
      <c r="AB12" s="206">
        <f t="shared" si="6"/>
        <v>0</v>
      </c>
      <c r="AC12" s="93"/>
      <c r="AD12" s="8">
        <v>4633</v>
      </c>
      <c r="AE12" s="7" t="s">
        <v>337</v>
      </c>
      <c r="AF12" s="206">
        <f>AC12*1.65</f>
        <v>0</v>
      </c>
      <c r="AG12" s="4"/>
      <c r="AH12" s="101"/>
      <c r="AI12" s="53">
        <v>4666</v>
      </c>
      <c r="AJ12" s="55" t="s">
        <v>401</v>
      </c>
      <c r="AK12" s="206">
        <f t="shared" si="26"/>
        <v>0</v>
      </c>
      <c r="AL12" s="37"/>
      <c r="AM12" s="93"/>
      <c r="AN12" s="8">
        <v>4699</v>
      </c>
      <c r="AO12" s="7" t="s">
        <v>446</v>
      </c>
      <c r="AP12" s="206">
        <f t="shared" si="24"/>
        <v>0</v>
      </c>
      <c r="AQ12" s="93"/>
      <c r="AR12" s="8">
        <v>4732</v>
      </c>
      <c r="AS12" s="7" t="s">
        <v>500</v>
      </c>
      <c r="AT12" s="206">
        <f t="shared" si="25"/>
        <v>0</v>
      </c>
      <c r="AU12" s="37"/>
      <c r="AV12" s="93"/>
      <c r="AW12" s="8">
        <v>4765</v>
      </c>
      <c r="AX12" s="32" t="s">
        <v>619</v>
      </c>
      <c r="AY12" s="206">
        <f t="shared" si="7"/>
        <v>0</v>
      </c>
      <c r="AZ12" s="4"/>
      <c r="BA12" s="93"/>
      <c r="BB12" s="106">
        <v>4798</v>
      </c>
      <c r="BC12" s="32" t="s">
        <v>652</v>
      </c>
      <c r="BD12" s="206">
        <f t="shared" si="8"/>
        <v>0</v>
      </c>
      <c r="BE12" s="93"/>
      <c r="BF12" s="8"/>
      <c r="BG12" s="7"/>
      <c r="BH12" s="206">
        <f t="shared" si="9"/>
        <v>0</v>
      </c>
      <c r="BI12" s="37"/>
      <c r="BJ12" s="93"/>
      <c r="BK12" s="8"/>
      <c r="BL12" s="7"/>
      <c r="BM12" s="206">
        <f t="shared" si="10"/>
        <v>0</v>
      </c>
      <c r="BN12" s="37"/>
      <c r="BO12" s="93"/>
      <c r="BP12" s="41"/>
      <c r="BQ12" s="7"/>
      <c r="BR12" s="206">
        <f t="shared" si="11"/>
        <v>0</v>
      </c>
      <c r="BS12" s="93"/>
      <c r="BT12" s="8"/>
      <c r="BU12" s="7"/>
      <c r="BV12" s="206">
        <f t="shared" si="12"/>
        <v>0</v>
      </c>
      <c r="BW12" s="37"/>
      <c r="BX12" s="93"/>
      <c r="BY12" s="8"/>
      <c r="BZ12" s="7"/>
      <c r="CA12" s="206">
        <f t="shared" si="13"/>
        <v>0</v>
      </c>
      <c r="CB12" s="37"/>
      <c r="CC12" s="93"/>
      <c r="CD12" s="41"/>
      <c r="CE12" s="7"/>
      <c r="CF12" s="206">
        <f t="shared" si="14"/>
        <v>0</v>
      </c>
      <c r="CG12" s="93"/>
      <c r="CH12" s="8"/>
      <c r="CI12" s="7"/>
      <c r="CJ12" s="206">
        <f t="shared" si="15"/>
        <v>0</v>
      </c>
      <c r="CK12" s="37"/>
      <c r="CL12" s="93"/>
      <c r="CM12" s="8"/>
      <c r="CN12" s="7"/>
      <c r="CO12" s="206">
        <f t="shared" si="16"/>
        <v>0</v>
      </c>
      <c r="CP12" s="37"/>
      <c r="CQ12" s="93"/>
      <c r="CR12" s="41"/>
      <c r="CS12" s="7"/>
      <c r="CT12" s="206">
        <f t="shared" si="17"/>
        <v>0</v>
      </c>
      <c r="CU12" s="93"/>
      <c r="CV12" s="8"/>
      <c r="CW12" s="7"/>
      <c r="CX12" s="206">
        <f t="shared" si="18"/>
        <v>0</v>
      </c>
      <c r="CY12" s="37"/>
      <c r="CZ12" s="93"/>
      <c r="DA12" s="8"/>
      <c r="DB12" s="7"/>
      <c r="DC12" s="206">
        <f t="shared" si="19"/>
        <v>0</v>
      </c>
      <c r="DD12" s="37"/>
      <c r="DE12" s="93"/>
      <c r="DF12" s="41"/>
      <c r="DG12" s="7"/>
      <c r="DH12" s="206">
        <f t="shared" si="20"/>
        <v>0</v>
      </c>
      <c r="DI12" s="93"/>
      <c r="DJ12" s="8"/>
      <c r="DK12" s="7"/>
      <c r="DL12" s="206">
        <f t="shared" si="21"/>
        <v>0</v>
      </c>
      <c r="DM12" s="37"/>
      <c r="DN12" s="93"/>
      <c r="DO12" s="8"/>
      <c r="DP12" s="7"/>
      <c r="DQ12" s="206">
        <f t="shared" si="22"/>
        <v>0</v>
      </c>
      <c r="DR12" s="37"/>
      <c r="DS12" s="93"/>
      <c r="DT12" s="41"/>
      <c r="DU12" s="7"/>
      <c r="DV12" s="206">
        <f t="shared" si="23"/>
        <v>0</v>
      </c>
    </row>
    <row r="13" spans="1:126" ht="15.75" customHeight="1">
      <c r="A13" s="93"/>
      <c r="B13" s="38">
        <v>4050</v>
      </c>
      <c r="C13" s="133" t="s">
        <v>12</v>
      </c>
      <c r="D13" s="206">
        <f t="shared" si="1"/>
        <v>0</v>
      </c>
      <c r="F13" s="93"/>
      <c r="G13" s="8">
        <v>4348</v>
      </c>
      <c r="H13" s="7" t="s">
        <v>34</v>
      </c>
      <c r="I13" s="206">
        <f t="shared" si="2"/>
        <v>0</v>
      </c>
      <c r="K13" s="93"/>
      <c r="L13" s="8">
        <v>4465</v>
      </c>
      <c r="M13" s="7" t="s">
        <v>53</v>
      </c>
      <c r="N13" s="206">
        <f t="shared" si="3"/>
        <v>0</v>
      </c>
      <c r="O13" s="93"/>
      <c r="P13" s="8">
        <v>4534</v>
      </c>
      <c r="Q13" s="7" t="s">
        <v>81</v>
      </c>
      <c r="R13" s="206">
        <f t="shared" si="4"/>
        <v>0</v>
      </c>
      <c r="S13" s="37"/>
      <c r="T13" s="93"/>
      <c r="U13" s="8">
        <v>4568</v>
      </c>
      <c r="V13" s="7" t="s">
        <v>252</v>
      </c>
      <c r="W13" s="206">
        <f t="shared" si="5"/>
        <v>0</v>
      </c>
      <c r="X13" s="37"/>
      <c r="Y13" s="93"/>
      <c r="Z13" s="41">
        <v>4601</v>
      </c>
      <c r="AA13" s="9" t="s">
        <v>310</v>
      </c>
      <c r="AB13" s="206">
        <f t="shared" si="6"/>
        <v>0</v>
      </c>
      <c r="AC13" s="93"/>
      <c r="AD13" s="8">
        <v>4634</v>
      </c>
      <c r="AE13" s="7" t="s">
        <v>338</v>
      </c>
      <c r="AF13" s="206">
        <f>AC13*1.65</f>
        <v>0</v>
      </c>
      <c r="AG13" s="4"/>
      <c r="AH13" s="101"/>
      <c r="AI13" s="53">
        <v>4667</v>
      </c>
      <c r="AJ13" s="55" t="s">
        <v>402</v>
      </c>
      <c r="AK13" s="206">
        <f t="shared" si="26"/>
        <v>0</v>
      </c>
      <c r="AL13" s="37"/>
      <c r="AM13" s="93"/>
      <c r="AN13" s="8">
        <v>4700</v>
      </c>
      <c r="AO13" s="7" t="s">
        <v>442</v>
      </c>
      <c r="AP13" s="206">
        <f t="shared" si="24"/>
        <v>0</v>
      </c>
      <c r="AQ13" s="93"/>
      <c r="AR13" s="8">
        <v>4733</v>
      </c>
      <c r="AS13" s="7" t="s">
        <v>501</v>
      </c>
      <c r="AT13" s="206">
        <f t="shared" si="25"/>
        <v>0</v>
      </c>
      <c r="AU13" s="37"/>
      <c r="AV13" s="93"/>
      <c r="AW13" s="8">
        <v>4766</v>
      </c>
      <c r="AX13" s="32" t="s">
        <v>600</v>
      </c>
      <c r="AY13" s="206">
        <f t="shared" si="7"/>
        <v>0</v>
      </c>
      <c r="AZ13" s="4"/>
      <c r="BA13" s="93"/>
      <c r="BB13" s="106">
        <v>4799</v>
      </c>
      <c r="BC13" s="32" t="s">
        <v>653</v>
      </c>
      <c r="BD13" s="206">
        <f t="shared" si="8"/>
        <v>0</v>
      </c>
      <c r="BE13" s="93"/>
      <c r="BF13" s="8"/>
      <c r="BG13" s="7"/>
      <c r="BH13" s="206">
        <f t="shared" si="9"/>
        <v>0</v>
      </c>
      <c r="BI13" s="37"/>
      <c r="BJ13" s="93"/>
      <c r="BK13" s="8"/>
      <c r="BL13" s="7"/>
      <c r="BM13" s="206">
        <f t="shared" si="10"/>
        <v>0</v>
      </c>
      <c r="BN13" s="37"/>
      <c r="BO13" s="93"/>
      <c r="BP13" s="41"/>
      <c r="BQ13" s="9"/>
      <c r="BR13" s="206">
        <f t="shared" si="11"/>
        <v>0</v>
      </c>
      <c r="BS13" s="93"/>
      <c r="BT13" s="8"/>
      <c r="BU13" s="7"/>
      <c r="BV13" s="206">
        <f t="shared" si="12"/>
        <v>0</v>
      </c>
      <c r="BW13" s="37"/>
      <c r="BX13" s="93"/>
      <c r="BY13" s="8"/>
      <c r="BZ13" s="7"/>
      <c r="CA13" s="206">
        <f t="shared" si="13"/>
        <v>0</v>
      </c>
      <c r="CB13" s="37"/>
      <c r="CC13" s="93"/>
      <c r="CD13" s="41"/>
      <c r="CE13" s="9"/>
      <c r="CF13" s="206">
        <f t="shared" si="14"/>
        <v>0</v>
      </c>
      <c r="CG13" s="93"/>
      <c r="CH13" s="8"/>
      <c r="CI13" s="7"/>
      <c r="CJ13" s="206">
        <f t="shared" si="15"/>
        <v>0</v>
      </c>
      <c r="CK13" s="37"/>
      <c r="CL13" s="93"/>
      <c r="CM13" s="8"/>
      <c r="CN13" s="7"/>
      <c r="CO13" s="206">
        <f t="shared" si="16"/>
        <v>0</v>
      </c>
      <c r="CP13" s="37"/>
      <c r="CQ13" s="93"/>
      <c r="CR13" s="41"/>
      <c r="CS13" s="9"/>
      <c r="CT13" s="206">
        <f t="shared" si="17"/>
        <v>0</v>
      </c>
      <c r="CU13" s="93"/>
      <c r="CV13" s="8"/>
      <c r="CW13" s="7"/>
      <c r="CX13" s="206">
        <f t="shared" si="18"/>
        <v>0</v>
      </c>
      <c r="CY13" s="37"/>
      <c r="CZ13" s="93"/>
      <c r="DA13" s="8"/>
      <c r="DB13" s="7"/>
      <c r="DC13" s="206">
        <f t="shared" si="19"/>
        <v>0</v>
      </c>
      <c r="DD13" s="37"/>
      <c r="DE13" s="93"/>
      <c r="DF13" s="41"/>
      <c r="DG13" s="9"/>
      <c r="DH13" s="206">
        <f t="shared" si="20"/>
        <v>0</v>
      </c>
      <c r="DI13" s="93"/>
      <c r="DJ13" s="8"/>
      <c r="DK13" s="7"/>
      <c r="DL13" s="206">
        <f t="shared" si="21"/>
        <v>0</v>
      </c>
      <c r="DM13" s="37"/>
      <c r="DN13" s="93"/>
      <c r="DO13" s="8"/>
      <c r="DP13" s="7"/>
      <c r="DQ13" s="206">
        <f t="shared" si="22"/>
        <v>0</v>
      </c>
      <c r="DR13" s="37"/>
      <c r="DS13" s="93"/>
      <c r="DT13" s="41"/>
      <c r="DU13" s="9"/>
      <c r="DV13" s="206">
        <f t="shared" si="23"/>
        <v>0</v>
      </c>
    </row>
    <row r="14" spans="1:126" ht="15.75" customHeight="1">
      <c r="A14" s="93"/>
      <c r="B14" s="8">
        <v>4123</v>
      </c>
      <c r="C14" s="7" t="s">
        <v>216</v>
      </c>
      <c r="D14" s="206">
        <f t="shared" si="1"/>
        <v>0</v>
      </c>
      <c r="F14" s="93"/>
      <c r="G14" s="8">
        <v>4350</v>
      </c>
      <c r="H14" s="7" t="s">
        <v>35</v>
      </c>
      <c r="I14" s="206">
        <f t="shared" si="2"/>
        <v>0</v>
      </c>
      <c r="K14" s="93"/>
      <c r="L14" s="8">
        <v>4467</v>
      </c>
      <c r="M14" s="7" t="s">
        <v>54</v>
      </c>
      <c r="N14" s="206">
        <f t="shared" si="3"/>
        <v>0</v>
      </c>
      <c r="O14" s="93"/>
      <c r="P14" s="8">
        <v>4535</v>
      </c>
      <c r="Q14" s="7" t="s">
        <v>82</v>
      </c>
      <c r="R14" s="206">
        <f t="shared" si="4"/>
        <v>0</v>
      </c>
      <c r="S14" s="37"/>
      <c r="T14" s="93"/>
      <c r="U14" s="8">
        <v>4569</v>
      </c>
      <c r="V14" s="7" t="s">
        <v>253</v>
      </c>
      <c r="W14" s="206">
        <f t="shared" si="5"/>
        <v>0</v>
      </c>
      <c r="X14" s="37"/>
      <c r="Y14" s="93"/>
      <c r="Z14" s="8">
        <v>4602</v>
      </c>
      <c r="AA14" s="7" t="s">
        <v>365</v>
      </c>
      <c r="AB14" s="206">
        <f t="shared" si="6"/>
        <v>0</v>
      </c>
      <c r="AC14" s="93"/>
      <c r="AD14" s="43">
        <v>4635</v>
      </c>
      <c r="AE14" s="44" t="s">
        <v>339</v>
      </c>
      <c r="AF14" s="206">
        <f aca="true" t="shared" si="27" ref="AF14:AF31">AC14*1.65</f>
        <v>0</v>
      </c>
      <c r="AG14" s="4"/>
      <c r="AH14" s="101"/>
      <c r="AI14" s="53">
        <v>4668</v>
      </c>
      <c r="AJ14" s="55" t="s">
        <v>403</v>
      </c>
      <c r="AK14" s="206">
        <f t="shared" si="26"/>
        <v>0</v>
      </c>
      <c r="AL14" s="37"/>
      <c r="AM14" s="93"/>
      <c r="AN14" s="8">
        <v>4701</v>
      </c>
      <c r="AO14" s="7" t="s">
        <v>443</v>
      </c>
      <c r="AP14" s="206">
        <f t="shared" si="24"/>
        <v>0</v>
      </c>
      <c r="AQ14" s="93"/>
      <c r="AR14" s="41">
        <v>4734</v>
      </c>
      <c r="AS14" s="9" t="s">
        <v>514</v>
      </c>
      <c r="AT14" s="206">
        <f t="shared" si="25"/>
        <v>0</v>
      </c>
      <c r="AU14" s="37"/>
      <c r="AV14" s="93"/>
      <c r="AW14" s="8">
        <v>4767</v>
      </c>
      <c r="AX14" s="32" t="s">
        <v>601</v>
      </c>
      <c r="AY14" s="206">
        <f t="shared" si="7"/>
        <v>0</v>
      </c>
      <c r="AZ14" s="4"/>
      <c r="BA14" s="93"/>
      <c r="BB14" s="106">
        <v>4800</v>
      </c>
      <c r="BC14" s="32" t="s">
        <v>654</v>
      </c>
      <c r="BD14" s="206">
        <f t="shared" si="8"/>
        <v>0</v>
      </c>
      <c r="BE14" s="93"/>
      <c r="BF14" s="8"/>
      <c r="BG14" s="7"/>
      <c r="BH14" s="206">
        <f t="shared" si="9"/>
        <v>0</v>
      </c>
      <c r="BI14" s="37"/>
      <c r="BJ14" s="93"/>
      <c r="BK14" s="8"/>
      <c r="BL14" s="7"/>
      <c r="BM14" s="206">
        <f t="shared" si="10"/>
        <v>0</v>
      </c>
      <c r="BN14" s="37"/>
      <c r="BO14" s="93"/>
      <c r="BP14" s="8"/>
      <c r="BQ14" s="7"/>
      <c r="BR14" s="206">
        <f t="shared" si="11"/>
        <v>0</v>
      </c>
      <c r="BS14" s="93"/>
      <c r="BT14" s="8"/>
      <c r="BU14" s="7"/>
      <c r="BV14" s="206">
        <f t="shared" si="12"/>
        <v>0</v>
      </c>
      <c r="BW14" s="37"/>
      <c r="BX14" s="93"/>
      <c r="BY14" s="8"/>
      <c r="BZ14" s="7"/>
      <c r="CA14" s="206">
        <f t="shared" si="13"/>
        <v>0</v>
      </c>
      <c r="CB14" s="37"/>
      <c r="CC14" s="93"/>
      <c r="CD14" s="8"/>
      <c r="CE14" s="7"/>
      <c r="CF14" s="206">
        <f t="shared" si="14"/>
        <v>0</v>
      </c>
      <c r="CG14" s="93"/>
      <c r="CH14" s="8"/>
      <c r="CI14" s="7"/>
      <c r="CJ14" s="206">
        <f t="shared" si="15"/>
        <v>0</v>
      </c>
      <c r="CK14" s="37"/>
      <c r="CL14" s="93"/>
      <c r="CM14" s="8"/>
      <c r="CN14" s="7"/>
      <c r="CO14" s="206">
        <f t="shared" si="16"/>
        <v>0</v>
      </c>
      <c r="CP14" s="37"/>
      <c r="CQ14" s="93"/>
      <c r="CR14" s="8"/>
      <c r="CS14" s="7"/>
      <c r="CT14" s="206">
        <f t="shared" si="17"/>
        <v>0</v>
      </c>
      <c r="CU14" s="93"/>
      <c r="CV14" s="8"/>
      <c r="CW14" s="7"/>
      <c r="CX14" s="206">
        <f t="shared" si="18"/>
        <v>0</v>
      </c>
      <c r="CY14" s="37"/>
      <c r="CZ14" s="93"/>
      <c r="DA14" s="8"/>
      <c r="DB14" s="7"/>
      <c r="DC14" s="206">
        <f t="shared" si="19"/>
        <v>0</v>
      </c>
      <c r="DD14" s="37"/>
      <c r="DE14" s="93"/>
      <c r="DF14" s="8"/>
      <c r="DG14" s="7"/>
      <c r="DH14" s="206">
        <f t="shared" si="20"/>
        <v>0</v>
      </c>
      <c r="DI14" s="93"/>
      <c r="DJ14" s="8"/>
      <c r="DK14" s="7"/>
      <c r="DL14" s="206">
        <f t="shared" si="21"/>
        <v>0</v>
      </c>
      <c r="DM14" s="37"/>
      <c r="DN14" s="93"/>
      <c r="DO14" s="8"/>
      <c r="DP14" s="7"/>
      <c r="DQ14" s="206">
        <f t="shared" si="22"/>
        <v>0</v>
      </c>
      <c r="DR14" s="37"/>
      <c r="DS14" s="93"/>
      <c r="DT14" s="8"/>
      <c r="DU14" s="7"/>
      <c r="DV14" s="206">
        <f t="shared" si="23"/>
        <v>0</v>
      </c>
    </row>
    <row r="15" spans="1:126" ht="15.75" customHeight="1">
      <c r="A15" s="93"/>
      <c r="B15" s="8">
        <v>4128</v>
      </c>
      <c r="C15" s="7" t="s">
        <v>353</v>
      </c>
      <c r="D15" s="206">
        <f t="shared" si="1"/>
        <v>0</v>
      </c>
      <c r="F15" s="93"/>
      <c r="G15" s="8">
        <v>4354</v>
      </c>
      <c r="H15" s="7" t="s">
        <v>36</v>
      </c>
      <c r="I15" s="206">
        <f t="shared" si="2"/>
        <v>0</v>
      </c>
      <c r="K15" s="93"/>
      <c r="L15" s="8">
        <v>4468</v>
      </c>
      <c r="M15" s="32" t="s">
        <v>223</v>
      </c>
      <c r="N15" s="206">
        <f t="shared" si="3"/>
        <v>0</v>
      </c>
      <c r="O15" s="93"/>
      <c r="P15" s="8">
        <v>4536</v>
      </c>
      <c r="Q15" s="7" t="s">
        <v>83</v>
      </c>
      <c r="R15" s="206">
        <f t="shared" si="4"/>
        <v>0</v>
      </c>
      <c r="S15" s="37"/>
      <c r="T15" s="93"/>
      <c r="U15" s="8">
        <v>4570</v>
      </c>
      <c r="V15" s="7" t="s">
        <v>254</v>
      </c>
      <c r="W15" s="206">
        <f t="shared" si="5"/>
        <v>0</v>
      </c>
      <c r="X15" s="37"/>
      <c r="Y15" s="93"/>
      <c r="Z15" s="8">
        <v>4603</v>
      </c>
      <c r="AA15" s="7" t="s">
        <v>366</v>
      </c>
      <c r="AB15" s="206">
        <f t="shared" si="6"/>
        <v>0</v>
      </c>
      <c r="AC15" s="93"/>
      <c r="AD15" s="43">
        <v>4636</v>
      </c>
      <c r="AE15" s="44" t="s">
        <v>340</v>
      </c>
      <c r="AF15" s="206">
        <f t="shared" si="27"/>
        <v>0</v>
      </c>
      <c r="AG15" s="4"/>
      <c r="AH15" s="101"/>
      <c r="AI15" s="53">
        <v>4669</v>
      </c>
      <c r="AJ15" s="55" t="s">
        <v>404</v>
      </c>
      <c r="AK15" s="206">
        <f t="shared" si="26"/>
        <v>0</v>
      </c>
      <c r="AL15" s="37"/>
      <c r="AM15" s="93"/>
      <c r="AN15" s="8">
        <v>4702</v>
      </c>
      <c r="AO15" s="7" t="s">
        <v>444</v>
      </c>
      <c r="AP15" s="206">
        <f t="shared" si="24"/>
        <v>0</v>
      </c>
      <c r="AQ15" s="93"/>
      <c r="AR15" s="41">
        <v>4735</v>
      </c>
      <c r="AS15" s="9" t="s">
        <v>515</v>
      </c>
      <c r="AT15" s="206">
        <f t="shared" si="25"/>
        <v>0</v>
      </c>
      <c r="AU15" s="37"/>
      <c r="AV15" s="93"/>
      <c r="AW15" s="8">
        <v>4768</v>
      </c>
      <c r="AX15" s="32" t="s">
        <v>602</v>
      </c>
      <c r="AY15" s="206">
        <f t="shared" si="7"/>
        <v>0</v>
      </c>
      <c r="AZ15" s="4"/>
      <c r="BA15" s="93"/>
      <c r="BB15" s="106">
        <v>4801</v>
      </c>
      <c r="BC15" s="32" t="s">
        <v>655</v>
      </c>
      <c r="BD15" s="206">
        <f t="shared" si="8"/>
        <v>0</v>
      </c>
      <c r="BE15" s="93"/>
      <c r="BF15" s="8"/>
      <c r="BG15" s="7"/>
      <c r="BH15" s="206">
        <f t="shared" si="9"/>
        <v>0</v>
      </c>
      <c r="BI15" s="37"/>
      <c r="BJ15" s="93"/>
      <c r="BK15" s="8"/>
      <c r="BL15" s="7"/>
      <c r="BM15" s="206">
        <f t="shared" si="10"/>
        <v>0</v>
      </c>
      <c r="BN15" s="37"/>
      <c r="BO15" s="93"/>
      <c r="BP15" s="8"/>
      <c r="BQ15" s="7"/>
      <c r="BR15" s="206">
        <f t="shared" si="11"/>
        <v>0</v>
      </c>
      <c r="BS15" s="93"/>
      <c r="BT15" s="8"/>
      <c r="BU15" s="7"/>
      <c r="BV15" s="206">
        <f t="shared" si="12"/>
        <v>0</v>
      </c>
      <c r="BW15" s="37"/>
      <c r="BX15" s="93"/>
      <c r="BY15" s="8"/>
      <c r="BZ15" s="7"/>
      <c r="CA15" s="206">
        <f t="shared" si="13"/>
        <v>0</v>
      </c>
      <c r="CB15" s="37"/>
      <c r="CC15" s="93"/>
      <c r="CD15" s="8"/>
      <c r="CE15" s="7"/>
      <c r="CF15" s="206">
        <f t="shared" si="14"/>
        <v>0</v>
      </c>
      <c r="CG15" s="93"/>
      <c r="CH15" s="8"/>
      <c r="CI15" s="7"/>
      <c r="CJ15" s="206">
        <f t="shared" si="15"/>
        <v>0</v>
      </c>
      <c r="CK15" s="37"/>
      <c r="CL15" s="93"/>
      <c r="CM15" s="8"/>
      <c r="CN15" s="7"/>
      <c r="CO15" s="206">
        <f t="shared" si="16"/>
        <v>0</v>
      </c>
      <c r="CP15" s="37"/>
      <c r="CQ15" s="93"/>
      <c r="CR15" s="8"/>
      <c r="CS15" s="7"/>
      <c r="CT15" s="206">
        <f t="shared" si="17"/>
        <v>0</v>
      </c>
      <c r="CU15" s="93"/>
      <c r="CV15" s="8"/>
      <c r="CW15" s="7"/>
      <c r="CX15" s="206">
        <f t="shared" si="18"/>
        <v>0</v>
      </c>
      <c r="CY15" s="37"/>
      <c r="CZ15" s="93"/>
      <c r="DA15" s="8"/>
      <c r="DB15" s="7"/>
      <c r="DC15" s="206">
        <f t="shared" si="19"/>
        <v>0</v>
      </c>
      <c r="DD15" s="37"/>
      <c r="DE15" s="93"/>
      <c r="DF15" s="8"/>
      <c r="DG15" s="7"/>
      <c r="DH15" s="206">
        <f t="shared" si="20"/>
        <v>0</v>
      </c>
      <c r="DI15" s="93"/>
      <c r="DJ15" s="8"/>
      <c r="DK15" s="7"/>
      <c r="DL15" s="206">
        <f t="shared" si="21"/>
        <v>0</v>
      </c>
      <c r="DM15" s="37"/>
      <c r="DN15" s="93"/>
      <c r="DO15" s="8"/>
      <c r="DP15" s="7"/>
      <c r="DQ15" s="206">
        <f t="shared" si="22"/>
        <v>0</v>
      </c>
      <c r="DR15" s="37"/>
      <c r="DS15" s="93"/>
      <c r="DT15" s="8"/>
      <c r="DU15" s="7"/>
      <c r="DV15" s="206">
        <f t="shared" si="23"/>
        <v>0</v>
      </c>
    </row>
    <row r="16" spans="1:126" ht="15.75" customHeight="1">
      <c r="A16" s="93"/>
      <c r="B16" s="8">
        <v>4129</v>
      </c>
      <c r="C16" s="7" t="s">
        <v>13</v>
      </c>
      <c r="D16" s="206">
        <f t="shared" si="1"/>
        <v>0</v>
      </c>
      <c r="F16" s="93"/>
      <c r="G16" s="8">
        <v>4357</v>
      </c>
      <c r="H16" s="7" t="s">
        <v>37</v>
      </c>
      <c r="I16" s="206">
        <f t="shared" si="2"/>
        <v>0</v>
      </c>
      <c r="K16" s="93"/>
      <c r="L16" s="8">
        <v>4477</v>
      </c>
      <c r="M16" s="7" t="s">
        <v>459</v>
      </c>
      <c r="N16" s="206">
        <f t="shared" si="3"/>
        <v>0</v>
      </c>
      <c r="O16" s="93"/>
      <c r="P16" s="8">
        <v>4537</v>
      </c>
      <c r="Q16" s="7" t="s">
        <v>84</v>
      </c>
      <c r="R16" s="206">
        <f t="shared" si="4"/>
        <v>0</v>
      </c>
      <c r="S16" s="37"/>
      <c r="T16" s="93"/>
      <c r="U16" s="8">
        <v>4571</v>
      </c>
      <c r="V16" s="7" t="s">
        <v>255</v>
      </c>
      <c r="W16" s="206">
        <f t="shared" si="5"/>
        <v>0</v>
      </c>
      <c r="X16" s="37"/>
      <c r="Y16" s="93"/>
      <c r="Z16" s="8">
        <v>4604</v>
      </c>
      <c r="AA16" s="7" t="s">
        <v>367</v>
      </c>
      <c r="AB16" s="206">
        <f t="shared" si="6"/>
        <v>0</v>
      </c>
      <c r="AC16" s="93"/>
      <c r="AD16" s="8">
        <v>4637</v>
      </c>
      <c r="AE16" s="7" t="s">
        <v>341</v>
      </c>
      <c r="AF16" s="206">
        <f t="shared" si="27"/>
        <v>0</v>
      </c>
      <c r="AG16" s="4"/>
      <c r="AH16" s="101"/>
      <c r="AI16" s="53">
        <v>4670</v>
      </c>
      <c r="AJ16" s="55" t="s">
        <v>405</v>
      </c>
      <c r="AK16" s="206">
        <f t="shared" si="26"/>
        <v>0</v>
      </c>
      <c r="AL16" s="37"/>
      <c r="AM16" s="93"/>
      <c r="AN16" s="8">
        <v>4703</v>
      </c>
      <c r="AO16" s="7" t="s">
        <v>445</v>
      </c>
      <c r="AP16" s="206">
        <f t="shared" si="24"/>
        <v>0</v>
      </c>
      <c r="AQ16" s="93"/>
      <c r="AR16" s="41">
        <v>4736</v>
      </c>
      <c r="AS16" s="9" t="s">
        <v>516</v>
      </c>
      <c r="AT16" s="206">
        <f t="shared" si="25"/>
        <v>0</v>
      </c>
      <c r="AU16" s="37"/>
      <c r="AV16" s="93"/>
      <c r="AW16" s="8">
        <v>4769</v>
      </c>
      <c r="AX16" s="49" t="s">
        <v>603</v>
      </c>
      <c r="AY16" s="206">
        <f t="shared" si="7"/>
        <v>0</v>
      </c>
      <c r="AZ16" s="4"/>
      <c r="BA16" s="93"/>
      <c r="BB16" s="106">
        <v>4802</v>
      </c>
      <c r="BC16" s="49" t="s">
        <v>656</v>
      </c>
      <c r="BD16" s="206">
        <f t="shared" si="8"/>
        <v>0</v>
      </c>
      <c r="BE16" s="93"/>
      <c r="BF16" s="8"/>
      <c r="BG16" s="7"/>
      <c r="BH16" s="206">
        <f t="shared" si="9"/>
        <v>0</v>
      </c>
      <c r="BI16" s="37"/>
      <c r="BJ16" s="93"/>
      <c r="BK16" s="8"/>
      <c r="BL16" s="7"/>
      <c r="BM16" s="206">
        <f t="shared" si="10"/>
        <v>0</v>
      </c>
      <c r="BN16" s="37"/>
      <c r="BO16" s="93"/>
      <c r="BP16" s="8"/>
      <c r="BQ16" s="7"/>
      <c r="BR16" s="206">
        <f t="shared" si="11"/>
        <v>0</v>
      </c>
      <c r="BS16" s="93"/>
      <c r="BT16" s="8"/>
      <c r="BU16" s="7"/>
      <c r="BV16" s="206">
        <f t="shared" si="12"/>
        <v>0</v>
      </c>
      <c r="BW16" s="37"/>
      <c r="BX16" s="93"/>
      <c r="BY16" s="8"/>
      <c r="BZ16" s="7"/>
      <c r="CA16" s="206">
        <f t="shared" si="13"/>
        <v>0</v>
      </c>
      <c r="CB16" s="37"/>
      <c r="CC16" s="93"/>
      <c r="CD16" s="8"/>
      <c r="CE16" s="7"/>
      <c r="CF16" s="206">
        <f t="shared" si="14"/>
        <v>0</v>
      </c>
      <c r="CG16" s="93"/>
      <c r="CH16" s="8"/>
      <c r="CI16" s="7"/>
      <c r="CJ16" s="206">
        <f t="shared" si="15"/>
        <v>0</v>
      </c>
      <c r="CK16" s="37"/>
      <c r="CL16" s="93"/>
      <c r="CM16" s="8"/>
      <c r="CN16" s="7"/>
      <c r="CO16" s="206">
        <f t="shared" si="16"/>
        <v>0</v>
      </c>
      <c r="CP16" s="37"/>
      <c r="CQ16" s="93"/>
      <c r="CR16" s="8"/>
      <c r="CS16" s="7"/>
      <c r="CT16" s="206">
        <f t="shared" si="17"/>
        <v>0</v>
      </c>
      <c r="CU16" s="93"/>
      <c r="CV16" s="8"/>
      <c r="CW16" s="7"/>
      <c r="CX16" s="206">
        <f t="shared" si="18"/>
        <v>0</v>
      </c>
      <c r="CY16" s="37"/>
      <c r="CZ16" s="93"/>
      <c r="DA16" s="8"/>
      <c r="DB16" s="7"/>
      <c r="DC16" s="206">
        <f t="shared" si="19"/>
        <v>0</v>
      </c>
      <c r="DD16" s="37"/>
      <c r="DE16" s="93"/>
      <c r="DF16" s="8"/>
      <c r="DG16" s="7"/>
      <c r="DH16" s="206">
        <f t="shared" si="20"/>
        <v>0</v>
      </c>
      <c r="DI16" s="93"/>
      <c r="DJ16" s="8"/>
      <c r="DK16" s="7"/>
      <c r="DL16" s="206">
        <f t="shared" si="21"/>
        <v>0</v>
      </c>
      <c r="DM16" s="37"/>
      <c r="DN16" s="93"/>
      <c r="DO16" s="8"/>
      <c r="DP16" s="7"/>
      <c r="DQ16" s="206">
        <f t="shared" si="22"/>
        <v>0</v>
      </c>
      <c r="DR16" s="37"/>
      <c r="DS16" s="93"/>
      <c r="DT16" s="8"/>
      <c r="DU16" s="7"/>
      <c r="DV16" s="206">
        <f t="shared" si="23"/>
        <v>0</v>
      </c>
    </row>
    <row r="17" spans="1:126" ht="15.75" customHeight="1">
      <c r="A17" s="93"/>
      <c r="B17" s="45">
        <v>4132</v>
      </c>
      <c r="C17" s="46" t="s">
        <v>354</v>
      </c>
      <c r="D17" s="206">
        <f t="shared" si="1"/>
        <v>0</v>
      </c>
      <c r="F17" s="93"/>
      <c r="G17" s="8">
        <v>4363</v>
      </c>
      <c r="H17" s="7" t="s">
        <v>38</v>
      </c>
      <c r="I17" s="206">
        <f t="shared" si="2"/>
        <v>0</v>
      </c>
      <c r="K17" s="93"/>
      <c r="L17" s="38">
        <v>4478</v>
      </c>
      <c r="M17" s="133" t="s">
        <v>55</v>
      </c>
      <c r="N17" s="206">
        <f t="shared" si="3"/>
        <v>0</v>
      </c>
      <c r="O17" s="93"/>
      <c r="P17" s="8">
        <v>4538</v>
      </c>
      <c r="Q17" s="7" t="s">
        <v>85</v>
      </c>
      <c r="R17" s="206">
        <f t="shared" si="4"/>
        <v>0</v>
      </c>
      <c r="S17" s="37"/>
      <c r="T17" s="93"/>
      <c r="U17" s="8">
        <v>4572</v>
      </c>
      <c r="V17" s="7" t="s">
        <v>256</v>
      </c>
      <c r="W17" s="206">
        <f t="shared" si="5"/>
        <v>0</v>
      </c>
      <c r="X17" s="37"/>
      <c r="Y17" s="93"/>
      <c r="Z17" s="8">
        <v>4605</v>
      </c>
      <c r="AA17" s="48" t="s">
        <v>368</v>
      </c>
      <c r="AB17" s="206">
        <f t="shared" si="6"/>
        <v>0</v>
      </c>
      <c r="AC17" s="93"/>
      <c r="AD17" s="8">
        <v>4638</v>
      </c>
      <c r="AE17" s="7" t="s">
        <v>342</v>
      </c>
      <c r="AF17" s="206">
        <f t="shared" si="27"/>
        <v>0</v>
      </c>
      <c r="AG17" s="4"/>
      <c r="AH17" s="101"/>
      <c r="AI17" s="53">
        <v>4671</v>
      </c>
      <c r="AJ17" s="55" t="s">
        <v>406</v>
      </c>
      <c r="AK17" s="206">
        <f t="shared" si="26"/>
        <v>0</v>
      </c>
      <c r="AL17" s="37"/>
      <c r="AM17" s="93"/>
      <c r="AN17" s="41">
        <v>4704</v>
      </c>
      <c r="AO17" s="9" t="s">
        <v>447</v>
      </c>
      <c r="AP17" s="206">
        <f t="shared" si="24"/>
        <v>0</v>
      </c>
      <c r="AQ17" s="93"/>
      <c r="AR17" s="41">
        <v>4737</v>
      </c>
      <c r="AS17" s="9" t="s">
        <v>517</v>
      </c>
      <c r="AT17" s="206">
        <f t="shared" si="25"/>
        <v>0</v>
      </c>
      <c r="AU17" s="37"/>
      <c r="AV17" s="93"/>
      <c r="AW17" s="8">
        <v>4770</v>
      </c>
      <c r="AX17" s="32" t="s">
        <v>604</v>
      </c>
      <c r="AY17" s="206">
        <f t="shared" si="7"/>
        <v>0</v>
      </c>
      <c r="AZ17" s="4"/>
      <c r="BA17" s="93"/>
      <c r="BB17" s="106">
        <v>4803</v>
      </c>
      <c r="BC17" s="32" t="s">
        <v>657</v>
      </c>
      <c r="BD17" s="206">
        <f t="shared" si="8"/>
        <v>0</v>
      </c>
      <c r="BE17" s="93"/>
      <c r="BF17" s="8"/>
      <c r="BG17" s="7"/>
      <c r="BH17" s="206">
        <f t="shared" si="9"/>
        <v>0</v>
      </c>
      <c r="BI17" s="37"/>
      <c r="BJ17" s="93"/>
      <c r="BK17" s="8"/>
      <c r="BL17" s="7"/>
      <c r="BM17" s="206">
        <f t="shared" si="10"/>
        <v>0</v>
      </c>
      <c r="BN17" s="37"/>
      <c r="BO17" s="93"/>
      <c r="BP17" s="8"/>
      <c r="BQ17" s="48"/>
      <c r="BR17" s="206">
        <f t="shared" si="11"/>
        <v>0</v>
      </c>
      <c r="BS17" s="93"/>
      <c r="BT17" s="8"/>
      <c r="BU17" s="7"/>
      <c r="BV17" s="206">
        <f t="shared" si="12"/>
        <v>0</v>
      </c>
      <c r="BW17" s="37"/>
      <c r="BX17" s="93"/>
      <c r="BY17" s="8"/>
      <c r="BZ17" s="7"/>
      <c r="CA17" s="206">
        <f t="shared" si="13"/>
        <v>0</v>
      </c>
      <c r="CB17" s="37"/>
      <c r="CC17" s="93"/>
      <c r="CD17" s="8"/>
      <c r="CE17" s="48"/>
      <c r="CF17" s="206">
        <f t="shared" si="14"/>
        <v>0</v>
      </c>
      <c r="CG17" s="93"/>
      <c r="CH17" s="8"/>
      <c r="CI17" s="7"/>
      <c r="CJ17" s="206">
        <f t="shared" si="15"/>
        <v>0</v>
      </c>
      <c r="CK17" s="37"/>
      <c r="CL17" s="93"/>
      <c r="CM17" s="8"/>
      <c r="CN17" s="7"/>
      <c r="CO17" s="206">
        <f t="shared" si="16"/>
        <v>0</v>
      </c>
      <c r="CP17" s="37"/>
      <c r="CQ17" s="93"/>
      <c r="CR17" s="8"/>
      <c r="CS17" s="48"/>
      <c r="CT17" s="206">
        <f t="shared" si="17"/>
        <v>0</v>
      </c>
      <c r="CU17" s="93"/>
      <c r="CV17" s="8"/>
      <c r="CW17" s="7"/>
      <c r="CX17" s="206">
        <f t="shared" si="18"/>
        <v>0</v>
      </c>
      <c r="CY17" s="37"/>
      <c r="CZ17" s="93"/>
      <c r="DA17" s="8"/>
      <c r="DB17" s="7"/>
      <c r="DC17" s="206">
        <f t="shared" si="19"/>
        <v>0</v>
      </c>
      <c r="DD17" s="37"/>
      <c r="DE17" s="93"/>
      <c r="DF17" s="8"/>
      <c r="DG17" s="48"/>
      <c r="DH17" s="206">
        <f t="shared" si="20"/>
        <v>0</v>
      </c>
      <c r="DI17" s="93"/>
      <c r="DJ17" s="8"/>
      <c r="DK17" s="7"/>
      <c r="DL17" s="206">
        <f t="shared" si="21"/>
        <v>0</v>
      </c>
      <c r="DM17" s="37"/>
      <c r="DN17" s="93"/>
      <c r="DO17" s="8"/>
      <c r="DP17" s="7"/>
      <c r="DQ17" s="206">
        <f t="shared" si="22"/>
        <v>0</v>
      </c>
      <c r="DR17" s="37"/>
      <c r="DS17" s="93"/>
      <c r="DT17" s="8"/>
      <c r="DU17" s="48"/>
      <c r="DV17" s="206">
        <f t="shared" si="23"/>
        <v>0</v>
      </c>
    </row>
    <row r="18" spans="1:126" ht="15.75" customHeight="1">
      <c r="A18" s="93"/>
      <c r="B18" s="8">
        <v>4136</v>
      </c>
      <c r="C18" s="7" t="s">
        <v>355</v>
      </c>
      <c r="D18" s="206">
        <f t="shared" si="1"/>
        <v>0</v>
      </c>
      <c r="F18" s="93"/>
      <c r="G18" s="38">
        <v>4364</v>
      </c>
      <c r="H18" s="133" t="s">
        <v>211</v>
      </c>
      <c r="I18" s="206">
        <f t="shared" si="2"/>
        <v>0</v>
      </c>
      <c r="K18" s="93"/>
      <c r="L18" s="8">
        <v>4480</v>
      </c>
      <c r="M18" s="7" t="s">
        <v>56</v>
      </c>
      <c r="N18" s="206">
        <f t="shared" si="3"/>
        <v>0</v>
      </c>
      <c r="O18" s="93"/>
      <c r="P18" s="8">
        <v>4539</v>
      </c>
      <c r="Q18" s="7" t="s">
        <v>86</v>
      </c>
      <c r="R18" s="206">
        <f t="shared" si="4"/>
        <v>0</v>
      </c>
      <c r="S18" s="37"/>
      <c r="T18" s="93"/>
      <c r="U18" s="8">
        <v>4573</v>
      </c>
      <c r="V18" s="7" t="s">
        <v>282</v>
      </c>
      <c r="W18" s="206">
        <f t="shared" si="5"/>
        <v>0</v>
      </c>
      <c r="X18" s="37"/>
      <c r="Y18" s="93"/>
      <c r="Z18" s="8">
        <v>4606</v>
      </c>
      <c r="AA18" s="7" t="s">
        <v>369</v>
      </c>
      <c r="AB18" s="206">
        <f t="shared" si="6"/>
        <v>0</v>
      </c>
      <c r="AC18" s="93"/>
      <c r="AD18" s="8">
        <v>4639</v>
      </c>
      <c r="AE18" s="7" t="s">
        <v>343</v>
      </c>
      <c r="AF18" s="206">
        <f t="shared" si="27"/>
        <v>0</v>
      </c>
      <c r="AG18" s="4"/>
      <c r="AH18" s="101"/>
      <c r="AI18" s="53">
        <v>4672</v>
      </c>
      <c r="AJ18" s="55" t="s">
        <v>407</v>
      </c>
      <c r="AK18" s="206">
        <f t="shared" si="26"/>
        <v>0</v>
      </c>
      <c r="AL18" s="37"/>
      <c r="AM18" s="93"/>
      <c r="AN18" s="8">
        <v>4705</v>
      </c>
      <c r="AO18" s="7" t="s">
        <v>456</v>
      </c>
      <c r="AP18" s="206">
        <f t="shared" si="24"/>
        <v>0</v>
      </c>
      <c r="AQ18" s="93"/>
      <c r="AR18" s="8">
        <v>4738</v>
      </c>
      <c r="AS18" s="7" t="s">
        <v>518</v>
      </c>
      <c r="AT18" s="206">
        <f t="shared" si="25"/>
        <v>0</v>
      </c>
      <c r="AU18" s="37"/>
      <c r="AV18" s="93"/>
      <c r="AW18" s="8">
        <v>4771</v>
      </c>
      <c r="AX18" s="7" t="s">
        <v>598</v>
      </c>
      <c r="AY18" s="206">
        <f t="shared" si="7"/>
        <v>0</v>
      </c>
      <c r="AZ18" s="4"/>
      <c r="BA18" s="93"/>
      <c r="BB18" s="106">
        <v>4804</v>
      </c>
      <c r="BC18" s="7" t="s">
        <v>658</v>
      </c>
      <c r="BD18" s="206">
        <f t="shared" si="8"/>
        <v>0</v>
      </c>
      <c r="BE18" s="93"/>
      <c r="BF18" s="8"/>
      <c r="BG18" s="7"/>
      <c r="BH18" s="206">
        <f t="shared" si="9"/>
        <v>0</v>
      </c>
      <c r="BI18" s="37"/>
      <c r="BJ18" s="93"/>
      <c r="BK18" s="8"/>
      <c r="BL18" s="7"/>
      <c r="BM18" s="206">
        <f t="shared" si="10"/>
        <v>0</v>
      </c>
      <c r="BN18" s="37"/>
      <c r="BO18" s="93"/>
      <c r="BP18" s="8"/>
      <c r="BQ18" s="7"/>
      <c r="BR18" s="206">
        <f t="shared" si="11"/>
        <v>0</v>
      </c>
      <c r="BS18" s="93"/>
      <c r="BT18" s="8"/>
      <c r="BU18" s="7"/>
      <c r="BV18" s="206">
        <f t="shared" si="12"/>
        <v>0</v>
      </c>
      <c r="BW18" s="37"/>
      <c r="BX18" s="93"/>
      <c r="BY18" s="8"/>
      <c r="BZ18" s="7"/>
      <c r="CA18" s="206">
        <f t="shared" si="13"/>
        <v>0</v>
      </c>
      <c r="CB18" s="37"/>
      <c r="CC18" s="93"/>
      <c r="CD18" s="8"/>
      <c r="CE18" s="7"/>
      <c r="CF18" s="206">
        <f t="shared" si="14"/>
        <v>0</v>
      </c>
      <c r="CG18" s="93"/>
      <c r="CH18" s="8"/>
      <c r="CI18" s="7"/>
      <c r="CJ18" s="206">
        <f t="shared" si="15"/>
        <v>0</v>
      </c>
      <c r="CK18" s="37"/>
      <c r="CL18" s="93"/>
      <c r="CM18" s="8"/>
      <c r="CN18" s="7"/>
      <c r="CO18" s="206">
        <f t="shared" si="16"/>
        <v>0</v>
      </c>
      <c r="CP18" s="37"/>
      <c r="CQ18" s="93"/>
      <c r="CR18" s="8"/>
      <c r="CS18" s="7"/>
      <c r="CT18" s="206">
        <f t="shared" si="17"/>
        <v>0</v>
      </c>
      <c r="CU18" s="93"/>
      <c r="CV18" s="8"/>
      <c r="CW18" s="7"/>
      <c r="CX18" s="206">
        <f t="shared" si="18"/>
        <v>0</v>
      </c>
      <c r="CY18" s="37"/>
      <c r="CZ18" s="93"/>
      <c r="DA18" s="8"/>
      <c r="DB18" s="7"/>
      <c r="DC18" s="206">
        <f t="shared" si="19"/>
        <v>0</v>
      </c>
      <c r="DD18" s="37"/>
      <c r="DE18" s="93"/>
      <c r="DF18" s="8"/>
      <c r="DG18" s="7"/>
      <c r="DH18" s="206">
        <f t="shared" si="20"/>
        <v>0</v>
      </c>
      <c r="DI18" s="93"/>
      <c r="DJ18" s="8"/>
      <c r="DK18" s="7"/>
      <c r="DL18" s="206">
        <f t="shared" si="21"/>
        <v>0</v>
      </c>
      <c r="DM18" s="37"/>
      <c r="DN18" s="93"/>
      <c r="DO18" s="8"/>
      <c r="DP18" s="7"/>
      <c r="DQ18" s="206">
        <f t="shared" si="22"/>
        <v>0</v>
      </c>
      <c r="DR18" s="37"/>
      <c r="DS18" s="93"/>
      <c r="DT18" s="8"/>
      <c r="DU18" s="7"/>
      <c r="DV18" s="206">
        <f t="shared" si="23"/>
        <v>0</v>
      </c>
    </row>
    <row r="19" spans="1:126" ht="15.75" customHeight="1">
      <c r="A19" s="93"/>
      <c r="B19" s="38">
        <v>4151</v>
      </c>
      <c r="C19" s="133" t="s">
        <v>14</v>
      </c>
      <c r="D19" s="206">
        <f t="shared" si="1"/>
        <v>0</v>
      </c>
      <c r="F19" s="93"/>
      <c r="G19" s="38">
        <v>4365</v>
      </c>
      <c r="H19" s="133" t="s">
        <v>39</v>
      </c>
      <c r="I19" s="206">
        <f t="shared" si="2"/>
        <v>0</v>
      </c>
      <c r="K19" s="93"/>
      <c r="L19" s="8">
        <v>4484</v>
      </c>
      <c r="M19" s="7" t="s">
        <v>57</v>
      </c>
      <c r="N19" s="206">
        <f t="shared" si="3"/>
        <v>0</v>
      </c>
      <c r="O19" s="93"/>
      <c r="P19" s="8">
        <v>4540</v>
      </c>
      <c r="Q19" s="7" t="s">
        <v>87</v>
      </c>
      <c r="R19" s="206">
        <f t="shared" si="4"/>
        <v>0</v>
      </c>
      <c r="S19" s="37"/>
      <c r="T19" s="93"/>
      <c r="U19" s="8">
        <v>4574</v>
      </c>
      <c r="V19" s="7" t="s">
        <v>283</v>
      </c>
      <c r="W19" s="206">
        <f t="shared" si="5"/>
        <v>0</v>
      </c>
      <c r="X19" s="37"/>
      <c r="Y19" s="93"/>
      <c r="Z19" s="8">
        <v>4607</v>
      </c>
      <c r="AA19" s="7" t="s">
        <v>220</v>
      </c>
      <c r="AB19" s="206">
        <f t="shared" si="6"/>
        <v>0</v>
      </c>
      <c r="AC19" s="93"/>
      <c r="AD19" s="8">
        <v>4640</v>
      </c>
      <c r="AE19" s="7" t="s">
        <v>344</v>
      </c>
      <c r="AF19" s="206">
        <f t="shared" si="27"/>
        <v>0</v>
      </c>
      <c r="AG19" s="4"/>
      <c r="AH19" s="101"/>
      <c r="AI19" s="53">
        <v>4673</v>
      </c>
      <c r="AJ19" s="55" t="s">
        <v>408</v>
      </c>
      <c r="AK19" s="206">
        <f t="shared" si="26"/>
        <v>0</v>
      </c>
      <c r="AL19" s="37"/>
      <c r="AM19" s="93"/>
      <c r="AN19" s="8">
        <v>4706</v>
      </c>
      <c r="AO19" s="32" t="s">
        <v>464</v>
      </c>
      <c r="AP19" s="206">
        <f t="shared" si="24"/>
        <v>0</v>
      </c>
      <c r="AQ19" s="93"/>
      <c r="AR19" s="8">
        <v>4739</v>
      </c>
      <c r="AS19" s="7" t="s">
        <v>519</v>
      </c>
      <c r="AT19" s="206">
        <f t="shared" si="25"/>
        <v>0</v>
      </c>
      <c r="AU19" s="37"/>
      <c r="AV19" s="93"/>
      <c r="AW19" s="8">
        <v>4772</v>
      </c>
      <c r="AX19" s="7" t="s">
        <v>599</v>
      </c>
      <c r="AY19" s="206">
        <f t="shared" si="7"/>
        <v>0</v>
      </c>
      <c r="AZ19" s="4"/>
      <c r="BA19" s="93"/>
      <c r="BB19" s="106">
        <v>4805</v>
      </c>
      <c r="BC19" s="7" t="s">
        <v>659</v>
      </c>
      <c r="BD19" s="206">
        <f t="shared" si="8"/>
        <v>0</v>
      </c>
      <c r="BE19" s="93"/>
      <c r="BF19" s="8"/>
      <c r="BG19" s="7"/>
      <c r="BH19" s="206">
        <f t="shared" si="9"/>
        <v>0</v>
      </c>
      <c r="BI19" s="37"/>
      <c r="BJ19" s="93"/>
      <c r="BK19" s="8"/>
      <c r="BL19" s="7"/>
      <c r="BM19" s="206">
        <f t="shared" si="10"/>
        <v>0</v>
      </c>
      <c r="BN19" s="37"/>
      <c r="BO19" s="93"/>
      <c r="BP19" s="8"/>
      <c r="BQ19" s="7"/>
      <c r="BR19" s="206">
        <f t="shared" si="11"/>
        <v>0</v>
      </c>
      <c r="BS19" s="93"/>
      <c r="BT19" s="8"/>
      <c r="BU19" s="7"/>
      <c r="BV19" s="206">
        <f t="shared" si="12"/>
        <v>0</v>
      </c>
      <c r="BW19" s="37"/>
      <c r="BX19" s="93"/>
      <c r="BY19" s="8"/>
      <c r="BZ19" s="7"/>
      <c r="CA19" s="206">
        <f t="shared" si="13"/>
        <v>0</v>
      </c>
      <c r="CB19" s="37"/>
      <c r="CC19" s="93"/>
      <c r="CD19" s="8"/>
      <c r="CE19" s="7"/>
      <c r="CF19" s="206">
        <f t="shared" si="14"/>
        <v>0</v>
      </c>
      <c r="CG19" s="93"/>
      <c r="CH19" s="8"/>
      <c r="CI19" s="7"/>
      <c r="CJ19" s="206">
        <f t="shared" si="15"/>
        <v>0</v>
      </c>
      <c r="CK19" s="37"/>
      <c r="CL19" s="93"/>
      <c r="CM19" s="8"/>
      <c r="CN19" s="7"/>
      <c r="CO19" s="206">
        <f t="shared" si="16"/>
        <v>0</v>
      </c>
      <c r="CP19" s="37"/>
      <c r="CQ19" s="93"/>
      <c r="CR19" s="8"/>
      <c r="CS19" s="7"/>
      <c r="CT19" s="206">
        <f t="shared" si="17"/>
        <v>0</v>
      </c>
      <c r="CU19" s="93"/>
      <c r="CV19" s="8"/>
      <c r="CW19" s="7"/>
      <c r="CX19" s="206">
        <f t="shared" si="18"/>
        <v>0</v>
      </c>
      <c r="CY19" s="37"/>
      <c r="CZ19" s="93"/>
      <c r="DA19" s="8"/>
      <c r="DB19" s="7"/>
      <c r="DC19" s="206">
        <f t="shared" si="19"/>
        <v>0</v>
      </c>
      <c r="DD19" s="37"/>
      <c r="DE19" s="93"/>
      <c r="DF19" s="8"/>
      <c r="DG19" s="7"/>
      <c r="DH19" s="206">
        <f t="shared" si="20"/>
        <v>0</v>
      </c>
      <c r="DI19" s="93"/>
      <c r="DJ19" s="8"/>
      <c r="DK19" s="7"/>
      <c r="DL19" s="206">
        <f t="shared" si="21"/>
        <v>0</v>
      </c>
      <c r="DM19" s="37"/>
      <c r="DN19" s="93"/>
      <c r="DO19" s="8"/>
      <c r="DP19" s="7"/>
      <c r="DQ19" s="206">
        <f t="shared" si="22"/>
        <v>0</v>
      </c>
      <c r="DR19" s="37"/>
      <c r="DS19" s="93"/>
      <c r="DT19" s="8"/>
      <c r="DU19" s="7"/>
      <c r="DV19" s="206">
        <f t="shared" si="23"/>
        <v>0</v>
      </c>
    </row>
    <row r="20" spans="1:126" ht="15.75" customHeight="1">
      <c r="A20" s="93"/>
      <c r="B20" s="38">
        <v>4166</v>
      </c>
      <c r="C20" s="133" t="s">
        <v>15</v>
      </c>
      <c r="D20" s="206">
        <f t="shared" si="1"/>
        <v>0</v>
      </c>
      <c r="F20" s="93"/>
      <c r="G20" s="8">
        <v>4372</v>
      </c>
      <c r="H20" s="7" t="s">
        <v>40</v>
      </c>
      <c r="I20" s="206">
        <f t="shared" si="2"/>
        <v>0</v>
      </c>
      <c r="K20" s="93"/>
      <c r="L20" s="8">
        <v>4486</v>
      </c>
      <c r="M20" s="7" t="s">
        <v>209</v>
      </c>
      <c r="N20" s="206">
        <f t="shared" si="3"/>
        <v>0</v>
      </c>
      <c r="O20" s="93"/>
      <c r="P20" s="8">
        <v>4541</v>
      </c>
      <c r="Q20" s="7" t="s">
        <v>88</v>
      </c>
      <c r="R20" s="206">
        <f t="shared" si="4"/>
        <v>0</v>
      </c>
      <c r="S20" s="37"/>
      <c r="T20" s="93"/>
      <c r="U20" s="8">
        <v>4575</v>
      </c>
      <c r="V20" s="7" t="s">
        <v>284</v>
      </c>
      <c r="W20" s="206">
        <f t="shared" si="5"/>
        <v>0</v>
      </c>
      <c r="X20" s="37"/>
      <c r="Y20" s="93"/>
      <c r="Z20" s="8">
        <v>4608</v>
      </c>
      <c r="AA20" s="7" t="s">
        <v>370</v>
      </c>
      <c r="AB20" s="206">
        <f t="shared" si="6"/>
        <v>0</v>
      </c>
      <c r="AC20" s="93"/>
      <c r="AD20" s="41">
        <v>4641</v>
      </c>
      <c r="AE20" s="9" t="s">
        <v>320</v>
      </c>
      <c r="AF20" s="206">
        <f t="shared" si="27"/>
        <v>0</v>
      </c>
      <c r="AG20" s="4"/>
      <c r="AH20" s="101"/>
      <c r="AI20" s="53">
        <v>4674</v>
      </c>
      <c r="AJ20" s="55" t="s">
        <v>409</v>
      </c>
      <c r="AK20" s="206">
        <f t="shared" si="26"/>
        <v>0</v>
      </c>
      <c r="AL20" s="37"/>
      <c r="AM20" s="93"/>
      <c r="AN20" s="8">
        <v>4707</v>
      </c>
      <c r="AO20" s="32" t="s">
        <v>465</v>
      </c>
      <c r="AP20" s="206">
        <f t="shared" si="24"/>
        <v>0</v>
      </c>
      <c r="AQ20" s="93"/>
      <c r="AR20" s="8">
        <v>4740</v>
      </c>
      <c r="AS20" s="151" t="s">
        <v>530</v>
      </c>
      <c r="AT20" s="206">
        <f t="shared" si="25"/>
        <v>0</v>
      </c>
      <c r="AU20" s="37"/>
      <c r="AV20" s="93"/>
      <c r="AW20" s="8">
        <v>4773</v>
      </c>
      <c r="AX20" s="7" t="s">
        <v>596</v>
      </c>
      <c r="AY20" s="206">
        <f t="shared" si="7"/>
        <v>0</v>
      </c>
      <c r="AZ20" s="4"/>
      <c r="BA20" s="93"/>
      <c r="BB20" s="106">
        <v>4806</v>
      </c>
      <c r="BC20" s="7" t="s">
        <v>660</v>
      </c>
      <c r="BD20" s="206">
        <f t="shared" si="8"/>
        <v>0</v>
      </c>
      <c r="BE20" s="93"/>
      <c r="BF20" s="8"/>
      <c r="BG20" s="7"/>
      <c r="BH20" s="206">
        <f t="shared" si="9"/>
        <v>0</v>
      </c>
      <c r="BI20" s="37"/>
      <c r="BJ20" s="93"/>
      <c r="BK20" s="8"/>
      <c r="BL20" s="7"/>
      <c r="BM20" s="206">
        <f t="shared" si="10"/>
        <v>0</v>
      </c>
      <c r="BN20" s="37"/>
      <c r="BO20" s="93"/>
      <c r="BP20" s="8"/>
      <c r="BQ20" s="7"/>
      <c r="BR20" s="206">
        <f t="shared" si="11"/>
        <v>0</v>
      </c>
      <c r="BS20" s="93"/>
      <c r="BT20" s="8"/>
      <c r="BU20" s="7"/>
      <c r="BV20" s="206">
        <f t="shared" si="12"/>
        <v>0</v>
      </c>
      <c r="BW20" s="37"/>
      <c r="BX20" s="93"/>
      <c r="BY20" s="8"/>
      <c r="BZ20" s="7"/>
      <c r="CA20" s="206">
        <f t="shared" si="13"/>
        <v>0</v>
      </c>
      <c r="CB20" s="37"/>
      <c r="CC20" s="93"/>
      <c r="CD20" s="8"/>
      <c r="CE20" s="7"/>
      <c r="CF20" s="206">
        <f t="shared" si="14"/>
        <v>0</v>
      </c>
      <c r="CG20" s="93"/>
      <c r="CH20" s="8"/>
      <c r="CI20" s="7"/>
      <c r="CJ20" s="206">
        <f t="shared" si="15"/>
        <v>0</v>
      </c>
      <c r="CK20" s="37"/>
      <c r="CL20" s="93"/>
      <c r="CM20" s="8"/>
      <c r="CN20" s="7"/>
      <c r="CO20" s="206">
        <f t="shared" si="16"/>
        <v>0</v>
      </c>
      <c r="CP20" s="37"/>
      <c r="CQ20" s="93"/>
      <c r="CR20" s="8"/>
      <c r="CS20" s="7"/>
      <c r="CT20" s="206">
        <f t="shared" si="17"/>
        <v>0</v>
      </c>
      <c r="CU20" s="93"/>
      <c r="CV20" s="8"/>
      <c r="CW20" s="7"/>
      <c r="CX20" s="206">
        <f t="shared" si="18"/>
        <v>0</v>
      </c>
      <c r="CY20" s="37"/>
      <c r="CZ20" s="93"/>
      <c r="DA20" s="8"/>
      <c r="DB20" s="7"/>
      <c r="DC20" s="206">
        <f t="shared" si="19"/>
        <v>0</v>
      </c>
      <c r="DD20" s="37"/>
      <c r="DE20" s="93"/>
      <c r="DF20" s="8"/>
      <c r="DG20" s="7"/>
      <c r="DH20" s="206">
        <f t="shared" si="20"/>
        <v>0</v>
      </c>
      <c r="DI20" s="93"/>
      <c r="DJ20" s="8"/>
      <c r="DK20" s="7"/>
      <c r="DL20" s="206">
        <f t="shared" si="21"/>
        <v>0</v>
      </c>
      <c r="DM20" s="37"/>
      <c r="DN20" s="93"/>
      <c r="DO20" s="8"/>
      <c r="DP20" s="7"/>
      <c r="DQ20" s="206">
        <f t="shared" si="22"/>
        <v>0</v>
      </c>
      <c r="DR20" s="37"/>
      <c r="DS20" s="93"/>
      <c r="DT20" s="8"/>
      <c r="DU20" s="7"/>
      <c r="DV20" s="206">
        <f t="shared" si="23"/>
        <v>0</v>
      </c>
    </row>
    <row r="21" spans="1:126" ht="15.75" customHeight="1">
      <c r="A21" s="93"/>
      <c r="B21" s="38">
        <v>4198</v>
      </c>
      <c r="C21" s="133" t="s">
        <v>16</v>
      </c>
      <c r="D21" s="206">
        <f t="shared" si="1"/>
        <v>0</v>
      </c>
      <c r="F21" s="93"/>
      <c r="G21" s="8">
        <v>4374</v>
      </c>
      <c r="H21" s="7" t="s">
        <v>221</v>
      </c>
      <c r="I21" s="206">
        <f t="shared" si="2"/>
        <v>0</v>
      </c>
      <c r="K21" s="93"/>
      <c r="L21" s="8">
        <v>4496</v>
      </c>
      <c r="M21" s="7" t="s">
        <v>58</v>
      </c>
      <c r="N21" s="206">
        <f t="shared" si="3"/>
        <v>0</v>
      </c>
      <c r="O21" s="93"/>
      <c r="P21" s="8">
        <v>4542</v>
      </c>
      <c r="Q21" s="7" t="s">
        <v>89</v>
      </c>
      <c r="R21" s="206">
        <f t="shared" si="4"/>
        <v>0</v>
      </c>
      <c r="S21" s="37"/>
      <c r="T21" s="93"/>
      <c r="U21" s="8">
        <v>4576</v>
      </c>
      <c r="V21" s="7" t="s">
        <v>285</v>
      </c>
      <c r="W21" s="206">
        <f t="shared" si="5"/>
        <v>0</v>
      </c>
      <c r="X21" s="37"/>
      <c r="Y21" s="93"/>
      <c r="Z21" s="8">
        <v>4609</v>
      </c>
      <c r="AA21" s="7" t="s">
        <v>224</v>
      </c>
      <c r="AB21" s="206">
        <f t="shared" si="6"/>
        <v>0</v>
      </c>
      <c r="AC21" s="93"/>
      <c r="AD21" s="41">
        <v>4642</v>
      </c>
      <c r="AE21" s="9" t="s">
        <v>321</v>
      </c>
      <c r="AF21" s="206">
        <f t="shared" si="27"/>
        <v>0</v>
      </c>
      <c r="AG21" s="4"/>
      <c r="AH21" s="101"/>
      <c r="AI21" s="53"/>
      <c r="AJ21" s="55"/>
      <c r="AK21" s="206">
        <f t="shared" si="26"/>
        <v>0</v>
      </c>
      <c r="AL21" s="37"/>
      <c r="AM21" s="93"/>
      <c r="AN21" s="8">
        <v>4708</v>
      </c>
      <c r="AO21" s="32" t="s">
        <v>466</v>
      </c>
      <c r="AP21" s="206">
        <f t="shared" si="24"/>
        <v>0</v>
      </c>
      <c r="AQ21" s="93"/>
      <c r="AR21" s="8">
        <v>4741</v>
      </c>
      <c r="AS21" s="7" t="s">
        <v>521</v>
      </c>
      <c r="AT21" s="206">
        <f t="shared" si="25"/>
        <v>0</v>
      </c>
      <c r="AU21" s="37"/>
      <c r="AV21" s="93"/>
      <c r="AW21" s="8">
        <v>4774</v>
      </c>
      <c r="AX21" s="7" t="s">
        <v>595</v>
      </c>
      <c r="AY21" s="206">
        <f t="shared" si="7"/>
        <v>0</v>
      </c>
      <c r="AZ21" s="4"/>
      <c r="BA21" s="93"/>
      <c r="BB21" s="106">
        <v>4807</v>
      </c>
      <c r="BC21" s="7" t="s">
        <v>661</v>
      </c>
      <c r="BD21" s="206">
        <f t="shared" si="8"/>
        <v>0</v>
      </c>
      <c r="BE21" s="93"/>
      <c r="BF21" s="8"/>
      <c r="BG21" s="7"/>
      <c r="BH21" s="206">
        <f t="shared" si="9"/>
        <v>0</v>
      </c>
      <c r="BI21" s="37"/>
      <c r="BJ21" s="93"/>
      <c r="BK21" s="8"/>
      <c r="BL21" s="7"/>
      <c r="BM21" s="206">
        <f t="shared" si="10"/>
        <v>0</v>
      </c>
      <c r="BN21" s="37"/>
      <c r="BO21" s="93"/>
      <c r="BP21" s="8"/>
      <c r="BQ21" s="7"/>
      <c r="BR21" s="206">
        <f t="shared" si="11"/>
        <v>0</v>
      </c>
      <c r="BS21" s="93"/>
      <c r="BT21" s="8"/>
      <c r="BU21" s="7"/>
      <c r="BV21" s="206">
        <f t="shared" si="12"/>
        <v>0</v>
      </c>
      <c r="BW21" s="37"/>
      <c r="BX21" s="93"/>
      <c r="BY21" s="8"/>
      <c r="BZ21" s="7"/>
      <c r="CA21" s="206">
        <f t="shared" si="13"/>
        <v>0</v>
      </c>
      <c r="CB21" s="37"/>
      <c r="CC21" s="93"/>
      <c r="CD21" s="8"/>
      <c r="CE21" s="7"/>
      <c r="CF21" s="206">
        <f t="shared" si="14"/>
        <v>0</v>
      </c>
      <c r="CG21" s="93"/>
      <c r="CH21" s="8"/>
      <c r="CI21" s="7"/>
      <c r="CJ21" s="206">
        <f t="shared" si="15"/>
        <v>0</v>
      </c>
      <c r="CK21" s="37"/>
      <c r="CL21" s="93"/>
      <c r="CM21" s="8"/>
      <c r="CN21" s="7"/>
      <c r="CO21" s="206">
        <f t="shared" si="16"/>
        <v>0</v>
      </c>
      <c r="CP21" s="37"/>
      <c r="CQ21" s="93"/>
      <c r="CR21" s="8"/>
      <c r="CS21" s="7"/>
      <c r="CT21" s="206">
        <f t="shared" si="17"/>
        <v>0</v>
      </c>
      <c r="CU21" s="93"/>
      <c r="CV21" s="8"/>
      <c r="CW21" s="7"/>
      <c r="CX21" s="206">
        <f t="shared" si="18"/>
        <v>0</v>
      </c>
      <c r="CY21" s="37"/>
      <c r="CZ21" s="93"/>
      <c r="DA21" s="8"/>
      <c r="DB21" s="7"/>
      <c r="DC21" s="206">
        <f t="shared" si="19"/>
        <v>0</v>
      </c>
      <c r="DD21" s="37"/>
      <c r="DE21" s="93"/>
      <c r="DF21" s="8"/>
      <c r="DG21" s="7"/>
      <c r="DH21" s="206">
        <f t="shared" si="20"/>
        <v>0</v>
      </c>
      <c r="DI21" s="93"/>
      <c r="DJ21" s="8"/>
      <c r="DK21" s="7"/>
      <c r="DL21" s="206">
        <f t="shared" si="21"/>
        <v>0</v>
      </c>
      <c r="DM21" s="37"/>
      <c r="DN21" s="93"/>
      <c r="DO21" s="8"/>
      <c r="DP21" s="7"/>
      <c r="DQ21" s="206">
        <f t="shared" si="22"/>
        <v>0</v>
      </c>
      <c r="DR21" s="37"/>
      <c r="DS21" s="93"/>
      <c r="DT21" s="8"/>
      <c r="DU21" s="7"/>
      <c r="DV21" s="206">
        <f t="shared" si="23"/>
        <v>0</v>
      </c>
    </row>
    <row r="22" spans="1:126" ht="15.75" customHeight="1">
      <c r="A22" s="93"/>
      <c r="B22" s="38">
        <v>4212</v>
      </c>
      <c r="C22" s="133" t="s">
        <v>246</v>
      </c>
      <c r="D22" s="206">
        <f t="shared" si="1"/>
        <v>0</v>
      </c>
      <c r="F22" s="93"/>
      <c r="G22" s="8">
        <v>4375</v>
      </c>
      <c r="H22" s="7" t="s">
        <v>357</v>
      </c>
      <c r="I22" s="206">
        <f t="shared" si="2"/>
        <v>0</v>
      </c>
      <c r="K22" s="93"/>
      <c r="L22" s="38">
        <v>4500</v>
      </c>
      <c r="M22" s="133" t="s">
        <v>59</v>
      </c>
      <c r="N22" s="206">
        <f t="shared" si="3"/>
        <v>0</v>
      </c>
      <c r="O22" s="93"/>
      <c r="P22" s="38">
        <v>4543</v>
      </c>
      <c r="Q22" s="133" t="s">
        <v>47</v>
      </c>
      <c r="R22" s="206">
        <f t="shared" si="4"/>
        <v>0</v>
      </c>
      <c r="S22" s="37"/>
      <c r="T22" s="93"/>
      <c r="U22" s="8">
        <v>4577</v>
      </c>
      <c r="V22" s="7" t="s">
        <v>286</v>
      </c>
      <c r="W22" s="206">
        <f t="shared" si="5"/>
        <v>0</v>
      </c>
      <c r="X22" s="37"/>
      <c r="Y22" s="93"/>
      <c r="Z22" s="41">
        <v>4610</v>
      </c>
      <c r="AA22" s="7" t="s">
        <v>311</v>
      </c>
      <c r="AB22" s="206">
        <f t="shared" si="6"/>
        <v>0</v>
      </c>
      <c r="AC22" s="93"/>
      <c r="AD22" s="41">
        <v>4643</v>
      </c>
      <c r="AE22" s="9" t="s">
        <v>322</v>
      </c>
      <c r="AF22" s="206">
        <f t="shared" si="27"/>
        <v>0</v>
      </c>
      <c r="AG22" s="4"/>
      <c r="AH22" s="101"/>
      <c r="AI22" s="53">
        <v>4676</v>
      </c>
      <c r="AJ22" s="55" t="s">
        <v>412</v>
      </c>
      <c r="AK22" s="206">
        <f t="shared" si="26"/>
        <v>0</v>
      </c>
      <c r="AL22" s="37"/>
      <c r="AM22" s="93"/>
      <c r="AN22" s="8">
        <v>4709</v>
      </c>
      <c r="AO22" s="7" t="s">
        <v>457</v>
      </c>
      <c r="AP22" s="206">
        <f t="shared" si="24"/>
        <v>0</v>
      </c>
      <c r="AQ22" s="93"/>
      <c r="AR22" s="8">
        <v>4742</v>
      </c>
      <c r="AS22" s="32" t="s">
        <v>520</v>
      </c>
      <c r="AT22" s="206">
        <f t="shared" si="25"/>
        <v>0</v>
      </c>
      <c r="AU22" s="37"/>
      <c r="AV22" s="93"/>
      <c r="AW22" s="8">
        <v>4775</v>
      </c>
      <c r="AX22" s="7" t="s">
        <v>597</v>
      </c>
      <c r="AY22" s="206">
        <f t="shared" si="7"/>
        <v>0</v>
      </c>
      <c r="AZ22" s="4"/>
      <c r="BA22" s="93"/>
      <c r="BB22" s="106">
        <v>4808</v>
      </c>
      <c r="BC22" s="7" t="s">
        <v>662</v>
      </c>
      <c r="BD22" s="206">
        <f t="shared" si="8"/>
        <v>0</v>
      </c>
      <c r="BE22" s="93"/>
      <c r="BF22" s="38"/>
      <c r="BG22" s="133"/>
      <c r="BH22" s="206">
        <f t="shared" si="9"/>
        <v>0</v>
      </c>
      <c r="BI22" s="37"/>
      <c r="BJ22" s="93"/>
      <c r="BK22" s="8"/>
      <c r="BL22" s="7"/>
      <c r="BM22" s="206">
        <f t="shared" si="10"/>
        <v>0</v>
      </c>
      <c r="BN22" s="37"/>
      <c r="BO22" s="93"/>
      <c r="BP22" s="41"/>
      <c r="BQ22" s="7"/>
      <c r="BR22" s="206">
        <f t="shared" si="11"/>
        <v>0</v>
      </c>
      <c r="BS22" s="93"/>
      <c r="BT22" s="38"/>
      <c r="BU22" s="133"/>
      <c r="BV22" s="206">
        <f t="shared" si="12"/>
        <v>0</v>
      </c>
      <c r="BW22" s="37"/>
      <c r="BX22" s="93"/>
      <c r="BY22" s="8"/>
      <c r="BZ22" s="7"/>
      <c r="CA22" s="206">
        <f t="shared" si="13"/>
        <v>0</v>
      </c>
      <c r="CB22" s="37"/>
      <c r="CC22" s="93"/>
      <c r="CD22" s="41"/>
      <c r="CE22" s="7"/>
      <c r="CF22" s="206">
        <f t="shared" si="14"/>
        <v>0</v>
      </c>
      <c r="CG22" s="93"/>
      <c r="CH22" s="38"/>
      <c r="CI22" s="133"/>
      <c r="CJ22" s="206">
        <f t="shared" si="15"/>
        <v>0</v>
      </c>
      <c r="CK22" s="37"/>
      <c r="CL22" s="93"/>
      <c r="CM22" s="8"/>
      <c r="CN22" s="7"/>
      <c r="CO22" s="206">
        <f t="shared" si="16"/>
        <v>0</v>
      </c>
      <c r="CP22" s="37"/>
      <c r="CQ22" s="93"/>
      <c r="CR22" s="41"/>
      <c r="CS22" s="7"/>
      <c r="CT22" s="206">
        <f t="shared" si="17"/>
        <v>0</v>
      </c>
      <c r="CU22" s="93"/>
      <c r="CV22" s="38"/>
      <c r="CW22" s="133"/>
      <c r="CX22" s="206">
        <f t="shared" si="18"/>
        <v>0</v>
      </c>
      <c r="CY22" s="37"/>
      <c r="CZ22" s="93"/>
      <c r="DA22" s="8"/>
      <c r="DB22" s="7"/>
      <c r="DC22" s="206">
        <f t="shared" si="19"/>
        <v>0</v>
      </c>
      <c r="DD22" s="37"/>
      <c r="DE22" s="93"/>
      <c r="DF22" s="41"/>
      <c r="DG22" s="7"/>
      <c r="DH22" s="206">
        <f t="shared" si="20"/>
        <v>0</v>
      </c>
      <c r="DI22" s="93"/>
      <c r="DJ22" s="38"/>
      <c r="DK22" s="133"/>
      <c r="DL22" s="206">
        <f t="shared" si="21"/>
        <v>0</v>
      </c>
      <c r="DM22" s="37"/>
      <c r="DN22" s="93"/>
      <c r="DO22" s="8"/>
      <c r="DP22" s="7"/>
      <c r="DQ22" s="206">
        <f t="shared" si="22"/>
        <v>0</v>
      </c>
      <c r="DR22" s="37"/>
      <c r="DS22" s="93"/>
      <c r="DT22" s="41"/>
      <c r="DU22" s="7"/>
      <c r="DV22" s="206">
        <f t="shared" si="23"/>
        <v>0</v>
      </c>
    </row>
    <row r="23" spans="1:126" ht="15.75" customHeight="1">
      <c r="A23" s="93"/>
      <c r="B23" s="8">
        <v>4223</v>
      </c>
      <c r="C23" s="32" t="s">
        <v>217</v>
      </c>
      <c r="D23" s="206">
        <f t="shared" si="1"/>
        <v>0</v>
      </c>
      <c r="F23" s="93"/>
      <c r="G23" s="8">
        <v>4376</v>
      </c>
      <c r="H23" s="7" t="s">
        <v>358</v>
      </c>
      <c r="I23" s="206">
        <f t="shared" si="2"/>
        <v>0</v>
      </c>
      <c r="K23" s="93"/>
      <c r="L23" s="38">
        <v>4501</v>
      </c>
      <c r="M23" s="133" t="s">
        <v>208</v>
      </c>
      <c r="N23" s="206">
        <f t="shared" si="3"/>
        <v>0</v>
      </c>
      <c r="O23" s="93"/>
      <c r="P23" s="38">
        <v>4544</v>
      </c>
      <c r="Q23" s="133" t="s">
        <v>90</v>
      </c>
      <c r="R23" s="206">
        <f t="shared" si="4"/>
        <v>0</v>
      </c>
      <c r="S23" s="37"/>
      <c r="T23" s="93"/>
      <c r="U23" s="8">
        <v>4578</v>
      </c>
      <c r="V23" s="7" t="s">
        <v>287</v>
      </c>
      <c r="W23" s="206">
        <f t="shared" si="5"/>
        <v>0</v>
      </c>
      <c r="X23" s="37"/>
      <c r="Y23" s="93"/>
      <c r="Z23" s="41">
        <v>4611</v>
      </c>
      <c r="AA23" s="9" t="s">
        <v>458</v>
      </c>
      <c r="AB23" s="206">
        <f t="shared" si="6"/>
        <v>0</v>
      </c>
      <c r="AC23" s="93"/>
      <c r="AD23" s="45">
        <v>4644</v>
      </c>
      <c r="AE23" s="46" t="s">
        <v>345</v>
      </c>
      <c r="AF23" s="206">
        <f t="shared" si="27"/>
        <v>0</v>
      </c>
      <c r="AG23" s="4"/>
      <c r="AH23" s="101"/>
      <c r="AI23" s="53">
        <v>4677</v>
      </c>
      <c r="AJ23" s="55" t="s">
        <v>413</v>
      </c>
      <c r="AK23" s="206">
        <f t="shared" si="26"/>
        <v>0</v>
      </c>
      <c r="AL23" s="37"/>
      <c r="AM23" s="101"/>
      <c r="AN23" s="8">
        <v>4710</v>
      </c>
      <c r="AO23" s="7" t="s">
        <v>482</v>
      </c>
      <c r="AP23" s="206">
        <f t="shared" si="24"/>
        <v>0</v>
      </c>
      <c r="AQ23" s="93"/>
      <c r="AR23" s="8">
        <v>4743</v>
      </c>
      <c r="AS23" s="32" t="s">
        <v>522</v>
      </c>
      <c r="AT23" s="206">
        <f t="shared" si="25"/>
        <v>0</v>
      </c>
      <c r="AU23" s="37"/>
      <c r="AV23" s="93"/>
      <c r="AW23" s="8">
        <v>4776</v>
      </c>
      <c r="AX23" s="7" t="s">
        <v>594</v>
      </c>
      <c r="AY23" s="206">
        <f t="shared" si="7"/>
        <v>0</v>
      </c>
      <c r="AZ23" s="4"/>
      <c r="BA23" s="93"/>
      <c r="BB23" s="106">
        <v>4809</v>
      </c>
      <c r="BC23" s="7" t="s">
        <v>663</v>
      </c>
      <c r="BD23" s="206">
        <f t="shared" si="8"/>
        <v>0</v>
      </c>
      <c r="BE23" s="93"/>
      <c r="BF23" s="38"/>
      <c r="BG23" s="133"/>
      <c r="BH23" s="206">
        <f t="shared" si="9"/>
        <v>0</v>
      </c>
      <c r="BI23" s="37"/>
      <c r="BJ23" s="93"/>
      <c r="BK23" s="8"/>
      <c r="BL23" s="7"/>
      <c r="BM23" s="206">
        <f t="shared" si="10"/>
        <v>0</v>
      </c>
      <c r="BN23" s="37"/>
      <c r="BO23" s="93"/>
      <c r="BP23" s="41"/>
      <c r="BQ23" s="9"/>
      <c r="BR23" s="206">
        <f t="shared" si="11"/>
        <v>0</v>
      </c>
      <c r="BS23" s="93"/>
      <c r="BT23" s="38"/>
      <c r="BU23" s="133"/>
      <c r="BV23" s="206">
        <f t="shared" si="12"/>
        <v>0</v>
      </c>
      <c r="BW23" s="37"/>
      <c r="BX23" s="93"/>
      <c r="BY23" s="8"/>
      <c r="BZ23" s="7"/>
      <c r="CA23" s="206">
        <f t="shared" si="13"/>
        <v>0</v>
      </c>
      <c r="CB23" s="37"/>
      <c r="CC23" s="93"/>
      <c r="CD23" s="41"/>
      <c r="CE23" s="9"/>
      <c r="CF23" s="206">
        <f t="shared" si="14"/>
        <v>0</v>
      </c>
      <c r="CG23" s="93"/>
      <c r="CH23" s="38"/>
      <c r="CI23" s="133"/>
      <c r="CJ23" s="206">
        <f t="shared" si="15"/>
        <v>0</v>
      </c>
      <c r="CK23" s="37"/>
      <c r="CL23" s="93"/>
      <c r="CM23" s="8"/>
      <c r="CN23" s="7"/>
      <c r="CO23" s="206">
        <f t="shared" si="16"/>
        <v>0</v>
      </c>
      <c r="CP23" s="37"/>
      <c r="CQ23" s="93"/>
      <c r="CR23" s="41"/>
      <c r="CS23" s="9"/>
      <c r="CT23" s="206">
        <f t="shared" si="17"/>
        <v>0</v>
      </c>
      <c r="CU23" s="93"/>
      <c r="CV23" s="38"/>
      <c r="CW23" s="133"/>
      <c r="CX23" s="206">
        <f t="shared" si="18"/>
        <v>0</v>
      </c>
      <c r="CY23" s="37"/>
      <c r="CZ23" s="93"/>
      <c r="DA23" s="8"/>
      <c r="DB23" s="7"/>
      <c r="DC23" s="206">
        <f t="shared" si="19"/>
        <v>0</v>
      </c>
      <c r="DD23" s="37"/>
      <c r="DE23" s="93"/>
      <c r="DF23" s="41"/>
      <c r="DG23" s="9"/>
      <c r="DH23" s="206">
        <f t="shared" si="20"/>
        <v>0</v>
      </c>
      <c r="DI23" s="93"/>
      <c r="DJ23" s="38"/>
      <c r="DK23" s="133"/>
      <c r="DL23" s="206">
        <f t="shared" si="21"/>
        <v>0</v>
      </c>
      <c r="DM23" s="37"/>
      <c r="DN23" s="93"/>
      <c r="DO23" s="8"/>
      <c r="DP23" s="7"/>
      <c r="DQ23" s="206">
        <f t="shared" si="22"/>
        <v>0</v>
      </c>
      <c r="DR23" s="37"/>
      <c r="DS23" s="93"/>
      <c r="DT23" s="41"/>
      <c r="DU23" s="9"/>
      <c r="DV23" s="206">
        <f t="shared" si="23"/>
        <v>0</v>
      </c>
    </row>
    <row r="24" spans="1:126" ht="15.75" customHeight="1">
      <c r="A24" s="93"/>
      <c r="B24" s="38">
        <v>4229</v>
      </c>
      <c r="C24" s="133" t="s">
        <v>257</v>
      </c>
      <c r="D24" s="206">
        <f t="shared" si="1"/>
        <v>0</v>
      </c>
      <c r="F24" s="93"/>
      <c r="G24" s="45">
        <v>4377</v>
      </c>
      <c r="H24" s="46" t="s">
        <v>359</v>
      </c>
      <c r="I24" s="206">
        <f t="shared" si="2"/>
        <v>0</v>
      </c>
      <c r="K24" s="93"/>
      <c r="L24" s="8">
        <v>4508</v>
      </c>
      <c r="M24" s="7" t="s">
        <v>364</v>
      </c>
      <c r="N24" s="206">
        <f t="shared" si="3"/>
        <v>0</v>
      </c>
      <c r="O24" s="93"/>
      <c r="P24" s="38">
        <v>4545</v>
      </c>
      <c r="Q24" s="133" t="s">
        <v>91</v>
      </c>
      <c r="R24" s="206">
        <f t="shared" si="4"/>
        <v>0</v>
      </c>
      <c r="S24" s="37"/>
      <c r="T24" s="93"/>
      <c r="U24" s="8">
        <v>4579</v>
      </c>
      <c r="V24" s="7" t="s">
        <v>288</v>
      </c>
      <c r="W24" s="206">
        <f t="shared" si="5"/>
        <v>0</v>
      </c>
      <c r="X24" s="37"/>
      <c r="Y24" s="93"/>
      <c r="Z24" s="8">
        <v>4612</v>
      </c>
      <c r="AA24" s="7" t="s">
        <v>222</v>
      </c>
      <c r="AB24" s="206">
        <f t="shared" si="6"/>
        <v>0</v>
      </c>
      <c r="AC24" s="93"/>
      <c r="AD24" s="8">
        <v>4645</v>
      </c>
      <c r="AE24" s="7" t="s">
        <v>346</v>
      </c>
      <c r="AF24" s="206">
        <f t="shared" si="27"/>
        <v>0</v>
      </c>
      <c r="AG24" s="4"/>
      <c r="AH24" s="101"/>
      <c r="AI24" s="53">
        <v>4678</v>
      </c>
      <c r="AJ24" s="55" t="s">
        <v>415</v>
      </c>
      <c r="AK24" s="206">
        <f t="shared" si="26"/>
        <v>0</v>
      </c>
      <c r="AL24" s="37"/>
      <c r="AM24" s="101"/>
      <c r="AN24" s="8">
        <v>4711</v>
      </c>
      <c r="AO24" s="7" t="s">
        <v>483</v>
      </c>
      <c r="AP24" s="206">
        <f t="shared" si="24"/>
        <v>0</v>
      </c>
      <c r="AQ24" s="93"/>
      <c r="AR24" s="8">
        <v>4744</v>
      </c>
      <c r="AS24" s="32" t="s">
        <v>523</v>
      </c>
      <c r="AT24" s="206">
        <f t="shared" si="25"/>
        <v>0</v>
      </c>
      <c r="AU24" s="37"/>
      <c r="AV24" s="93"/>
      <c r="AW24" s="8">
        <v>4777</v>
      </c>
      <c r="AX24" s="7" t="s">
        <v>608</v>
      </c>
      <c r="AY24" s="206">
        <f t="shared" si="7"/>
        <v>0</v>
      </c>
      <c r="AZ24" s="4"/>
      <c r="BA24" s="93"/>
      <c r="BB24" s="106">
        <v>4810</v>
      </c>
      <c r="BC24" s="7" t="s">
        <v>664</v>
      </c>
      <c r="BD24" s="206">
        <f t="shared" si="8"/>
        <v>0</v>
      </c>
      <c r="BE24" s="93"/>
      <c r="BF24" s="38"/>
      <c r="BG24" s="133"/>
      <c r="BH24" s="206">
        <f t="shared" si="9"/>
        <v>0</v>
      </c>
      <c r="BI24" s="37"/>
      <c r="BJ24" s="93"/>
      <c r="BK24" s="8"/>
      <c r="BL24" s="7"/>
      <c r="BM24" s="206">
        <f t="shared" si="10"/>
        <v>0</v>
      </c>
      <c r="BN24" s="37"/>
      <c r="BO24" s="93"/>
      <c r="BP24" s="8"/>
      <c r="BQ24" s="7"/>
      <c r="BR24" s="206">
        <f t="shared" si="11"/>
        <v>0</v>
      </c>
      <c r="BS24" s="93"/>
      <c r="BT24" s="38"/>
      <c r="BU24" s="133"/>
      <c r="BV24" s="206">
        <f t="shared" si="12"/>
        <v>0</v>
      </c>
      <c r="BW24" s="37"/>
      <c r="BX24" s="93"/>
      <c r="BY24" s="8"/>
      <c r="BZ24" s="7"/>
      <c r="CA24" s="206">
        <f t="shared" si="13"/>
        <v>0</v>
      </c>
      <c r="CB24" s="37"/>
      <c r="CC24" s="93"/>
      <c r="CD24" s="8"/>
      <c r="CE24" s="7"/>
      <c r="CF24" s="206">
        <f t="shared" si="14"/>
        <v>0</v>
      </c>
      <c r="CG24" s="93"/>
      <c r="CH24" s="38"/>
      <c r="CI24" s="133"/>
      <c r="CJ24" s="206">
        <f t="shared" si="15"/>
        <v>0</v>
      </c>
      <c r="CK24" s="37"/>
      <c r="CL24" s="93"/>
      <c r="CM24" s="8"/>
      <c r="CN24" s="7"/>
      <c r="CO24" s="206">
        <f t="shared" si="16"/>
        <v>0</v>
      </c>
      <c r="CP24" s="37"/>
      <c r="CQ24" s="93"/>
      <c r="CR24" s="8"/>
      <c r="CS24" s="7"/>
      <c r="CT24" s="206">
        <f t="shared" si="17"/>
        <v>0</v>
      </c>
      <c r="CU24" s="93"/>
      <c r="CV24" s="38"/>
      <c r="CW24" s="133"/>
      <c r="CX24" s="206">
        <f t="shared" si="18"/>
        <v>0</v>
      </c>
      <c r="CY24" s="37"/>
      <c r="CZ24" s="93"/>
      <c r="DA24" s="8"/>
      <c r="DB24" s="7"/>
      <c r="DC24" s="206">
        <f t="shared" si="19"/>
        <v>0</v>
      </c>
      <c r="DD24" s="37"/>
      <c r="DE24" s="93"/>
      <c r="DF24" s="8"/>
      <c r="DG24" s="7"/>
      <c r="DH24" s="206">
        <f t="shared" si="20"/>
        <v>0</v>
      </c>
      <c r="DI24" s="93"/>
      <c r="DJ24" s="38"/>
      <c r="DK24" s="133"/>
      <c r="DL24" s="206">
        <f t="shared" si="21"/>
        <v>0</v>
      </c>
      <c r="DM24" s="37"/>
      <c r="DN24" s="93"/>
      <c r="DO24" s="8"/>
      <c r="DP24" s="7"/>
      <c r="DQ24" s="206">
        <f t="shared" si="22"/>
        <v>0</v>
      </c>
      <c r="DR24" s="37"/>
      <c r="DS24" s="93"/>
      <c r="DT24" s="8"/>
      <c r="DU24" s="7"/>
      <c r="DV24" s="206">
        <f t="shared" si="23"/>
        <v>0</v>
      </c>
    </row>
    <row r="25" spans="1:126" ht="15.75" customHeight="1">
      <c r="A25" s="93"/>
      <c r="B25" s="8">
        <v>4235</v>
      </c>
      <c r="C25" s="32" t="s">
        <v>218</v>
      </c>
      <c r="D25" s="206">
        <f t="shared" si="1"/>
        <v>0</v>
      </c>
      <c r="F25" s="93"/>
      <c r="G25" s="8">
        <v>4378</v>
      </c>
      <c r="H25" s="7" t="s">
        <v>360</v>
      </c>
      <c r="I25" s="206">
        <f t="shared" si="2"/>
        <v>0</v>
      </c>
      <c r="K25" s="93"/>
      <c r="L25" s="38">
        <v>4509</v>
      </c>
      <c r="M25" s="133" t="s">
        <v>60</v>
      </c>
      <c r="N25" s="206">
        <f t="shared" si="3"/>
        <v>0</v>
      </c>
      <c r="O25" s="93"/>
      <c r="P25" s="38">
        <v>4546</v>
      </c>
      <c r="Q25" s="133" t="s">
        <v>92</v>
      </c>
      <c r="R25" s="206">
        <f t="shared" si="4"/>
        <v>0</v>
      </c>
      <c r="S25" s="37"/>
      <c r="T25" s="93"/>
      <c r="U25" s="8">
        <v>4580</v>
      </c>
      <c r="V25" s="7" t="s">
        <v>289</v>
      </c>
      <c r="W25" s="206">
        <f t="shared" si="5"/>
        <v>0</v>
      </c>
      <c r="X25" s="37"/>
      <c r="Y25" s="93"/>
      <c r="Z25" s="8">
        <v>4613</v>
      </c>
      <c r="AA25" s="32" t="s">
        <v>371</v>
      </c>
      <c r="AB25" s="206">
        <f t="shared" si="6"/>
        <v>0</v>
      </c>
      <c r="AC25" s="93"/>
      <c r="AD25" s="8">
        <v>4646</v>
      </c>
      <c r="AE25" s="7" t="s">
        <v>462</v>
      </c>
      <c r="AF25" s="206">
        <f t="shared" si="27"/>
        <v>0</v>
      </c>
      <c r="AG25" s="4"/>
      <c r="AH25" s="101"/>
      <c r="AI25" s="141">
        <v>4679</v>
      </c>
      <c r="AJ25" s="142" t="s">
        <v>416</v>
      </c>
      <c r="AK25" s="206">
        <f t="shared" si="26"/>
        <v>0</v>
      </c>
      <c r="AL25" s="37"/>
      <c r="AM25" s="101"/>
      <c r="AN25" s="8">
        <v>4712</v>
      </c>
      <c r="AO25" s="7" t="s">
        <v>484</v>
      </c>
      <c r="AP25" s="206">
        <f t="shared" si="24"/>
        <v>0</v>
      </c>
      <c r="AQ25" s="93"/>
      <c r="AR25" s="8">
        <v>4745</v>
      </c>
      <c r="AS25" s="7" t="s">
        <v>559</v>
      </c>
      <c r="AT25" s="206">
        <f t="shared" si="25"/>
        <v>0</v>
      </c>
      <c r="AU25" s="37"/>
      <c r="AV25" s="93"/>
      <c r="AW25" s="8">
        <v>4778</v>
      </c>
      <c r="AX25" s="32" t="s">
        <v>609</v>
      </c>
      <c r="AY25" s="206">
        <f t="shared" si="7"/>
        <v>0</v>
      </c>
      <c r="AZ25" s="4"/>
      <c r="BA25" s="93"/>
      <c r="BB25" s="106">
        <v>4811</v>
      </c>
      <c r="BC25" s="32" t="s">
        <v>665</v>
      </c>
      <c r="BD25" s="206">
        <f t="shared" si="8"/>
        <v>0</v>
      </c>
      <c r="BE25" s="93"/>
      <c r="BF25" s="38"/>
      <c r="BG25" s="133"/>
      <c r="BH25" s="206">
        <f t="shared" si="9"/>
        <v>0</v>
      </c>
      <c r="BI25" s="37"/>
      <c r="BJ25" s="93"/>
      <c r="BK25" s="8"/>
      <c r="BL25" s="7"/>
      <c r="BM25" s="206">
        <f t="shared" si="10"/>
        <v>0</v>
      </c>
      <c r="BN25" s="37"/>
      <c r="BO25" s="93"/>
      <c r="BP25" s="8"/>
      <c r="BQ25" s="32"/>
      <c r="BR25" s="206">
        <f t="shared" si="11"/>
        <v>0</v>
      </c>
      <c r="BS25" s="93"/>
      <c r="BT25" s="38"/>
      <c r="BU25" s="133"/>
      <c r="BV25" s="206">
        <f t="shared" si="12"/>
        <v>0</v>
      </c>
      <c r="BW25" s="37"/>
      <c r="BX25" s="93"/>
      <c r="BY25" s="8"/>
      <c r="BZ25" s="7"/>
      <c r="CA25" s="206">
        <f t="shared" si="13"/>
        <v>0</v>
      </c>
      <c r="CB25" s="37"/>
      <c r="CC25" s="93"/>
      <c r="CD25" s="8"/>
      <c r="CE25" s="32"/>
      <c r="CF25" s="206">
        <f t="shared" si="14"/>
        <v>0</v>
      </c>
      <c r="CG25" s="93"/>
      <c r="CH25" s="38"/>
      <c r="CI25" s="133"/>
      <c r="CJ25" s="206">
        <f t="shared" si="15"/>
        <v>0</v>
      </c>
      <c r="CK25" s="37"/>
      <c r="CL25" s="93"/>
      <c r="CM25" s="8"/>
      <c r="CN25" s="7"/>
      <c r="CO25" s="206">
        <f t="shared" si="16"/>
        <v>0</v>
      </c>
      <c r="CP25" s="37"/>
      <c r="CQ25" s="93"/>
      <c r="CR25" s="8"/>
      <c r="CS25" s="32"/>
      <c r="CT25" s="206">
        <f t="shared" si="17"/>
        <v>0</v>
      </c>
      <c r="CU25" s="93"/>
      <c r="CV25" s="38"/>
      <c r="CW25" s="133"/>
      <c r="CX25" s="206">
        <f t="shared" si="18"/>
        <v>0</v>
      </c>
      <c r="CY25" s="37"/>
      <c r="CZ25" s="93"/>
      <c r="DA25" s="8"/>
      <c r="DB25" s="7"/>
      <c r="DC25" s="206">
        <f t="shared" si="19"/>
        <v>0</v>
      </c>
      <c r="DD25" s="37"/>
      <c r="DE25" s="93"/>
      <c r="DF25" s="8"/>
      <c r="DG25" s="32"/>
      <c r="DH25" s="206">
        <f t="shared" si="20"/>
        <v>0</v>
      </c>
      <c r="DI25" s="93"/>
      <c r="DJ25" s="38"/>
      <c r="DK25" s="133"/>
      <c r="DL25" s="206">
        <f t="shared" si="21"/>
        <v>0</v>
      </c>
      <c r="DM25" s="37"/>
      <c r="DN25" s="93"/>
      <c r="DO25" s="8"/>
      <c r="DP25" s="7"/>
      <c r="DQ25" s="206">
        <f t="shared" si="22"/>
        <v>0</v>
      </c>
      <c r="DR25" s="37"/>
      <c r="DS25" s="93"/>
      <c r="DT25" s="8"/>
      <c r="DU25" s="32"/>
      <c r="DV25" s="206">
        <f t="shared" si="23"/>
        <v>0</v>
      </c>
    </row>
    <row r="26" spans="1:126" ht="15.75" customHeight="1">
      <c r="A26" s="93"/>
      <c r="B26" s="38">
        <v>4238</v>
      </c>
      <c r="C26" s="133" t="s">
        <v>17</v>
      </c>
      <c r="D26" s="206">
        <f t="shared" si="1"/>
        <v>0</v>
      </c>
      <c r="F26" s="93"/>
      <c r="G26" s="8">
        <v>4379</v>
      </c>
      <c r="H26" s="32" t="s">
        <v>361</v>
      </c>
      <c r="I26" s="206">
        <f t="shared" si="2"/>
        <v>0</v>
      </c>
      <c r="K26" s="93"/>
      <c r="L26" s="38">
        <v>4510</v>
      </c>
      <c r="M26" s="133" t="s">
        <v>61</v>
      </c>
      <c r="N26" s="206">
        <f t="shared" si="3"/>
        <v>0</v>
      </c>
      <c r="O26" s="93"/>
      <c r="P26" s="38">
        <v>4547</v>
      </c>
      <c r="Q26" s="133" t="s">
        <v>93</v>
      </c>
      <c r="R26" s="206">
        <f t="shared" si="4"/>
        <v>0</v>
      </c>
      <c r="S26" s="37"/>
      <c r="T26" s="93"/>
      <c r="U26" s="8">
        <v>4581</v>
      </c>
      <c r="V26" s="7" t="s">
        <v>290</v>
      </c>
      <c r="W26" s="206">
        <f t="shared" si="5"/>
        <v>0</v>
      </c>
      <c r="X26" s="37"/>
      <c r="Y26" s="93"/>
      <c r="Z26" s="8">
        <v>4614</v>
      </c>
      <c r="AA26" s="32" t="s">
        <v>372</v>
      </c>
      <c r="AB26" s="206">
        <f t="shared" si="6"/>
        <v>0</v>
      </c>
      <c r="AC26" s="93"/>
      <c r="AD26" s="8">
        <v>4647</v>
      </c>
      <c r="AE26" s="7" t="s">
        <v>347</v>
      </c>
      <c r="AF26" s="206">
        <f t="shared" si="27"/>
        <v>0</v>
      </c>
      <c r="AG26" s="4"/>
      <c r="AH26" s="101"/>
      <c r="AI26" s="53">
        <v>4680</v>
      </c>
      <c r="AJ26" s="55" t="s">
        <v>429</v>
      </c>
      <c r="AK26" s="206">
        <f t="shared" si="26"/>
        <v>0</v>
      </c>
      <c r="AL26" s="37"/>
      <c r="AM26" s="101"/>
      <c r="AN26" s="8">
        <v>4713</v>
      </c>
      <c r="AO26" s="7" t="s">
        <v>485</v>
      </c>
      <c r="AP26" s="206">
        <f t="shared" si="24"/>
        <v>0</v>
      </c>
      <c r="AQ26" s="93"/>
      <c r="AR26" s="8">
        <v>4746</v>
      </c>
      <c r="AS26" s="7" t="s">
        <v>560</v>
      </c>
      <c r="AT26" s="206">
        <f t="shared" si="25"/>
        <v>0</v>
      </c>
      <c r="AU26" s="37"/>
      <c r="AV26" s="93"/>
      <c r="AW26" s="8">
        <v>4779</v>
      </c>
      <c r="AX26" s="32" t="s">
        <v>605</v>
      </c>
      <c r="AY26" s="206">
        <f t="shared" si="7"/>
        <v>0</v>
      </c>
      <c r="AZ26" s="4"/>
      <c r="BA26" s="93"/>
      <c r="BB26" s="106">
        <v>4812</v>
      </c>
      <c r="BC26" s="32" t="s">
        <v>666</v>
      </c>
      <c r="BD26" s="206">
        <f t="shared" si="8"/>
        <v>0</v>
      </c>
      <c r="BE26" s="93"/>
      <c r="BF26" s="38"/>
      <c r="BG26" s="133"/>
      <c r="BH26" s="206">
        <f t="shared" si="9"/>
        <v>0</v>
      </c>
      <c r="BI26" s="37"/>
      <c r="BJ26" s="93"/>
      <c r="BK26" s="8"/>
      <c r="BL26" s="7"/>
      <c r="BM26" s="206">
        <f t="shared" si="10"/>
        <v>0</v>
      </c>
      <c r="BN26" s="37"/>
      <c r="BO26" s="93"/>
      <c r="BP26" s="8"/>
      <c r="BQ26" s="32"/>
      <c r="BR26" s="206">
        <f t="shared" si="11"/>
        <v>0</v>
      </c>
      <c r="BS26" s="93"/>
      <c r="BT26" s="38"/>
      <c r="BU26" s="133"/>
      <c r="BV26" s="206">
        <f t="shared" si="12"/>
        <v>0</v>
      </c>
      <c r="BW26" s="37"/>
      <c r="BX26" s="93"/>
      <c r="BY26" s="8"/>
      <c r="BZ26" s="7"/>
      <c r="CA26" s="206">
        <f t="shared" si="13"/>
        <v>0</v>
      </c>
      <c r="CB26" s="37"/>
      <c r="CC26" s="93"/>
      <c r="CD26" s="8"/>
      <c r="CE26" s="32"/>
      <c r="CF26" s="206">
        <f t="shared" si="14"/>
        <v>0</v>
      </c>
      <c r="CG26" s="93"/>
      <c r="CH26" s="38"/>
      <c r="CI26" s="133"/>
      <c r="CJ26" s="206">
        <f t="shared" si="15"/>
        <v>0</v>
      </c>
      <c r="CK26" s="37"/>
      <c r="CL26" s="93"/>
      <c r="CM26" s="8"/>
      <c r="CN26" s="7"/>
      <c r="CO26" s="206">
        <f t="shared" si="16"/>
        <v>0</v>
      </c>
      <c r="CP26" s="37"/>
      <c r="CQ26" s="93"/>
      <c r="CR26" s="8"/>
      <c r="CS26" s="32"/>
      <c r="CT26" s="206">
        <f t="shared" si="17"/>
        <v>0</v>
      </c>
      <c r="CU26" s="93"/>
      <c r="CV26" s="38"/>
      <c r="CW26" s="133"/>
      <c r="CX26" s="206">
        <f t="shared" si="18"/>
        <v>0</v>
      </c>
      <c r="CY26" s="37"/>
      <c r="CZ26" s="93"/>
      <c r="DA26" s="8"/>
      <c r="DB26" s="7"/>
      <c r="DC26" s="206">
        <f t="shared" si="19"/>
        <v>0</v>
      </c>
      <c r="DD26" s="37"/>
      <c r="DE26" s="93"/>
      <c r="DF26" s="8"/>
      <c r="DG26" s="32"/>
      <c r="DH26" s="206">
        <f t="shared" si="20"/>
        <v>0</v>
      </c>
      <c r="DI26" s="93"/>
      <c r="DJ26" s="38"/>
      <c r="DK26" s="133"/>
      <c r="DL26" s="206">
        <f t="shared" si="21"/>
        <v>0</v>
      </c>
      <c r="DM26" s="37"/>
      <c r="DN26" s="93"/>
      <c r="DO26" s="8"/>
      <c r="DP26" s="7"/>
      <c r="DQ26" s="206">
        <f t="shared" si="22"/>
        <v>0</v>
      </c>
      <c r="DR26" s="37"/>
      <c r="DS26" s="93"/>
      <c r="DT26" s="8"/>
      <c r="DU26" s="32"/>
      <c r="DV26" s="206">
        <f t="shared" si="23"/>
        <v>0</v>
      </c>
    </row>
    <row r="27" spans="1:126" ht="15.75" customHeight="1">
      <c r="A27" s="93"/>
      <c r="B27" s="38">
        <v>4240</v>
      </c>
      <c r="C27" s="133" t="s">
        <v>18</v>
      </c>
      <c r="D27" s="206">
        <f t="shared" si="1"/>
        <v>0</v>
      </c>
      <c r="F27" s="93"/>
      <c r="G27" s="8">
        <v>4381</v>
      </c>
      <c r="H27" s="32" t="s">
        <v>362</v>
      </c>
      <c r="I27" s="206">
        <f t="shared" si="2"/>
        <v>0</v>
      </c>
      <c r="K27" s="93"/>
      <c r="L27" s="38">
        <v>4511</v>
      </c>
      <c r="M27" s="133" t="s">
        <v>62</v>
      </c>
      <c r="N27" s="206">
        <f t="shared" si="3"/>
        <v>0</v>
      </c>
      <c r="O27" s="93"/>
      <c r="P27" s="38">
        <v>4548</v>
      </c>
      <c r="Q27" s="133" t="s">
        <v>94</v>
      </c>
      <c r="R27" s="206">
        <f t="shared" si="4"/>
        <v>0</v>
      </c>
      <c r="S27" s="37"/>
      <c r="T27" s="93"/>
      <c r="U27" s="8">
        <v>4582</v>
      </c>
      <c r="V27" s="7" t="s">
        <v>291</v>
      </c>
      <c r="W27" s="206">
        <f t="shared" si="5"/>
        <v>0</v>
      </c>
      <c r="X27" s="37"/>
      <c r="Y27" s="93"/>
      <c r="Z27" s="8">
        <v>4615</v>
      </c>
      <c r="AA27" s="32" t="s">
        <v>373</v>
      </c>
      <c r="AB27" s="206">
        <f t="shared" si="6"/>
        <v>0</v>
      </c>
      <c r="AC27" s="93"/>
      <c r="AD27" s="41">
        <v>4648</v>
      </c>
      <c r="AE27" s="9" t="s">
        <v>418</v>
      </c>
      <c r="AF27" s="206">
        <f t="shared" si="27"/>
        <v>0</v>
      </c>
      <c r="AG27" s="4"/>
      <c r="AH27" s="101"/>
      <c r="AI27" s="53">
        <v>4681</v>
      </c>
      <c r="AJ27" s="55" t="s">
        <v>430</v>
      </c>
      <c r="AK27" s="206">
        <f t="shared" si="26"/>
        <v>0</v>
      </c>
      <c r="AL27" s="37"/>
      <c r="AM27" s="101"/>
      <c r="AN27" s="106">
        <v>4714</v>
      </c>
      <c r="AO27" s="107" t="s">
        <v>486</v>
      </c>
      <c r="AP27" s="206">
        <f t="shared" si="24"/>
        <v>0</v>
      </c>
      <c r="AQ27" s="93"/>
      <c r="AR27" s="8">
        <v>4747</v>
      </c>
      <c r="AS27" s="44" t="s">
        <v>561</v>
      </c>
      <c r="AT27" s="206">
        <f t="shared" si="25"/>
        <v>0</v>
      </c>
      <c r="AU27" s="37"/>
      <c r="AV27" s="93"/>
      <c r="AW27" s="8">
        <v>4780</v>
      </c>
      <c r="AX27" s="32" t="s">
        <v>610</v>
      </c>
      <c r="AY27" s="206">
        <f t="shared" si="7"/>
        <v>0</v>
      </c>
      <c r="AZ27" s="4"/>
      <c r="BA27" s="93"/>
      <c r="BB27" s="106">
        <v>4813</v>
      </c>
      <c r="BC27" s="32" t="s">
        <v>667</v>
      </c>
      <c r="BD27" s="206">
        <f t="shared" si="8"/>
        <v>0</v>
      </c>
      <c r="BE27" s="93"/>
      <c r="BF27" s="38"/>
      <c r="BG27" s="133"/>
      <c r="BH27" s="206">
        <f t="shared" si="9"/>
        <v>0</v>
      </c>
      <c r="BI27" s="37"/>
      <c r="BJ27" s="93"/>
      <c r="BK27" s="8"/>
      <c r="BL27" s="7"/>
      <c r="BM27" s="206">
        <f t="shared" si="10"/>
        <v>0</v>
      </c>
      <c r="BN27" s="37"/>
      <c r="BO27" s="93"/>
      <c r="BP27" s="8"/>
      <c r="BQ27" s="32"/>
      <c r="BR27" s="206">
        <f t="shared" si="11"/>
        <v>0</v>
      </c>
      <c r="BS27" s="93"/>
      <c r="BT27" s="38"/>
      <c r="BU27" s="133"/>
      <c r="BV27" s="206">
        <f t="shared" si="12"/>
        <v>0</v>
      </c>
      <c r="BW27" s="37"/>
      <c r="BX27" s="93"/>
      <c r="BY27" s="8"/>
      <c r="BZ27" s="7"/>
      <c r="CA27" s="206">
        <f t="shared" si="13"/>
        <v>0</v>
      </c>
      <c r="CB27" s="37"/>
      <c r="CC27" s="93"/>
      <c r="CD27" s="8"/>
      <c r="CE27" s="32"/>
      <c r="CF27" s="206">
        <f t="shared" si="14"/>
        <v>0</v>
      </c>
      <c r="CG27" s="93"/>
      <c r="CH27" s="38"/>
      <c r="CI27" s="133"/>
      <c r="CJ27" s="206">
        <f t="shared" si="15"/>
        <v>0</v>
      </c>
      <c r="CK27" s="37"/>
      <c r="CL27" s="93"/>
      <c r="CM27" s="8"/>
      <c r="CN27" s="7"/>
      <c r="CO27" s="206">
        <f t="shared" si="16"/>
        <v>0</v>
      </c>
      <c r="CP27" s="37"/>
      <c r="CQ27" s="93"/>
      <c r="CR27" s="8"/>
      <c r="CS27" s="32"/>
      <c r="CT27" s="206">
        <f t="shared" si="17"/>
        <v>0</v>
      </c>
      <c r="CU27" s="93"/>
      <c r="CV27" s="38"/>
      <c r="CW27" s="133"/>
      <c r="CX27" s="206">
        <f t="shared" si="18"/>
        <v>0</v>
      </c>
      <c r="CY27" s="37"/>
      <c r="CZ27" s="93"/>
      <c r="DA27" s="8"/>
      <c r="DB27" s="7"/>
      <c r="DC27" s="206">
        <f t="shared" si="19"/>
        <v>0</v>
      </c>
      <c r="DD27" s="37"/>
      <c r="DE27" s="93"/>
      <c r="DF27" s="8"/>
      <c r="DG27" s="32"/>
      <c r="DH27" s="206">
        <f t="shared" si="20"/>
        <v>0</v>
      </c>
      <c r="DI27" s="93"/>
      <c r="DJ27" s="38"/>
      <c r="DK27" s="133"/>
      <c r="DL27" s="206">
        <f t="shared" si="21"/>
        <v>0</v>
      </c>
      <c r="DM27" s="37"/>
      <c r="DN27" s="93"/>
      <c r="DO27" s="8"/>
      <c r="DP27" s="7"/>
      <c r="DQ27" s="206">
        <f t="shared" si="22"/>
        <v>0</v>
      </c>
      <c r="DR27" s="37"/>
      <c r="DS27" s="93"/>
      <c r="DT27" s="8"/>
      <c r="DU27" s="32"/>
      <c r="DV27" s="206">
        <f t="shared" si="23"/>
        <v>0</v>
      </c>
    </row>
    <row r="28" spans="1:126" ht="15.75" customHeight="1">
      <c r="A28" s="93"/>
      <c r="B28" s="38">
        <v>4242</v>
      </c>
      <c r="C28" s="133" t="s">
        <v>19</v>
      </c>
      <c r="D28" s="206">
        <f t="shared" si="1"/>
        <v>0</v>
      </c>
      <c r="F28" s="93"/>
      <c r="G28" s="8">
        <v>4382</v>
      </c>
      <c r="H28" s="32" t="s">
        <v>363</v>
      </c>
      <c r="I28" s="206">
        <f t="shared" si="2"/>
        <v>0</v>
      </c>
      <c r="K28" s="93"/>
      <c r="L28" s="38">
        <v>4513</v>
      </c>
      <c r="M28" s="133" t="s">
        <v>63</v>
      </c>
      <c r="N28" s="206">
        <f t="shared" si="3"/>
        <v>0</v>
      </c>
      <c r="O28" s="93"/>
      <c r="P28" s="38">
        <v>4549</v>
      </c>
      <c r="Q28" s="133" t="s">
        <v>64</v>
      </c>
      <c r="R28" s="206">
        <f t="shared" si="4"/>
        <v>0</v>
      </c>
      <c r="S28" s="37"/>
      <c r="T28" s="93"/>
      <c r="U28" s="38">
        <v>4583</v>
      </c>
      <c r="V28" s="40" t="s">
        <v>292</v>
      </c>
      <c r="W28" s="206">
        <f t="shared" si="5"/>
        <v>0</v>
      </c>
      <c r="X28" s="37"/>
      <c r="Y28" s="93"/>
      <c r="Z28" s="8">
        <v>4616</v>
      </c>
      <c r="AA28" s="32" t="s">
        <v>374</v>
      </c>
      <c r="AB28" s="206">
        <f t="shared" si="6"/>
        <v>0</v>
      </c>
      <c r="AC28" s="93"/>
      <c r="AD28" s="42">
        <v>4649</v>
      </c>
      <c r="AE28" s="40" t="s">
        <v>323</v>
      </c>
      <c r="AF28" s="206">
        <f t="shared" si="27"/>
        <v>0</v>
      </c>
      <c r="AG28" s="4"/>
      <c r="AH28" s="101"/>
      <c r="AI28" s="53">
        <v>4682</v>
      </c>
      <c r="AJ28" s="55" t="s">
        <v>431</v>
      </c>
      <c r="AK28" s="206">
        <f t="shared" si="26"/>
        <v>0</v>
      </c>
      <c r="AL28" s="37"/>
      <c r="AM28" s="101"/>
      <c r="AN28" s="8">
        <v>4715</v>
      </c>
      <c r="AO28" s="7" t="s">
        <v>487</v>
      </c>
      <c r="AP28" s="206">
        <f t="shared" si="24"/>
        <v>0</v>
      </c>
      <c r="AQ28" s="93"/>
      <c r="AR28" s="8">
        <v>4748</v>
      </c>
      <c r="AS28" s="44" t="s">
        <v>536</v>
      </c>
      <c r="AT28" s="206">
        <f t="shared" si="25"/>
        <v>0</v>
      </c>
      <c r="AU28" s="37"/>
      <c r="AV28" s="93"/>
      <c r="AW28" s="8">
        <v>4781</v>
      </c>
      <c r="AX28" s="32" t="s">
        <v>611</v>
      </c>
      <c r="AY28" s="206">
        <f t="shared" si="7"/>
        <v>0</v>
      </c>
      <c r="AZ28" s="4"/>
      <c r="BA28" s="93"/>
      <c r="BB28" s="106">
        <v>4814</v>
      </c>
      <c r="BC28" s="32" t="s">
        <v>668</v>
      </c>
      <c r="BD28" s="206">
        <f t="shared" si="8"/>
        <v>0</v>
      </c>
      <c r="BE28" s="93"/>
      <c r="BF28" s="38"/>
      <c r="BG28" s="133"/>
      <c r="BH28" s="206">
        <f t="shared" si="9"/>
        <v>0</v>
      </c>
      <c r="BI28" s="37"/>
      <c r="BJ28" s="93"/>
      <c r="BK28" s="38"/>
      <c r="BL28" s="40"/>
      <c r="BM28" s="206">
        <f t="shared" si="10"/>
        <v>0</v>
      </c>
      <c r="BN28" s="37"/>
      <c r="BO28" s="93"/>
      <c r="BP28" s="8"/>
      <c r="BQ28" s="32"/>
      <c r="BR28" s="206">
        <f t="shared" si="11"/>
        <v>0</v>
      </c>
      <c r="BS28" s="93"/>
      <c r="BT28" s="38"/>
      <c r="BU28" s="133"/>
      <c r="BV28" s="206">
        <f t="shared" si="12"/>
        <v>0</v>
      </c>
      <c r="BW28" s="37"/>
      <c r="BX28" s="93"/>
      <c r="BY28" s="38"/>
      <c r="BZ28" s="40"/>
      <c r="CA28" s="206">
        <f t="shared" si="13"/>
        <v>0</v>
      </c>
      <c r="CB28" s="37"/>
      <c r="CC28" s="93"/>
      <c r="CD28" s="8"/>
      <c r="CE28" s="32"/>
      <c r="CF28" s="206">
        <f t="shared" si="14"/>
        <v>0</v>
      </c>
      <c r="CG28" s="93"/>
      <c r="CH28" s="38"/>
      <c r="CI28" s="133"/>
      <c r="CJ28" s="206">
        <f t="shared" si="15"/>
        <v>0</v>
      </c>
      <c r="CK28" s="37"/>
      <c r="CL28" s="93"/>
      <c r="CM28" s="38"/>
      <c r="CN28" s="40"/>
      <c r="CO28" s="206">
        <f t="shared" si="16"/>
        <v>0</v>
      </c>
      <c r="CP28" s="37"/>
      <c r="CQ28" s="93"/>
      <c r="CR28" s="8"/>
      <c r="CS28" s="32"/>
      <c r="CT28" s="206">
        <f t="shared" si="17"/>
        <v>0</v>
      </c>
      <c r="CU28" s="93"/>
      <c r="CV28" s="38"/>
      <c r="CW28" s="133"/>
      <c r="CX28" s="206">
        <f t="shared" si="18"/>
        <v>0</v>
      </c>
      <c r="CY28" s="37"/>
      <c r="CZ28" s="93"/>
      <c r="DA28" s="38"/>
      <c r="DB28" s="40"/>
      <c r="DC28" s="206">
        <f t="shared" si="19"/>
        <v>0</v>
      </c>
      <c r="DD28" s="37"/>
      <c r="DE28" s="93"/>
      <c r="DF28" s="8"/>
      <c r="DG28" s="32"/>
      <c r="DH28" s="206">
        <f t="shared" si="20"/>
        <v>0</v>
      </c>
      <c r="DI28" s="93"/>
      <c r="DJ28" s="38"/>
      <c r="DK28" s="133"/>
      <c r="DL28" s="206">
        <f t="shared" si="21"/>
        <v>0</v>
      </c>
      <c r="DM28" s="37"/>
      <c r="DN28" s="93"/>
      <c r="DO28" s="38"/>
      <c r="DP28" s="40"/>
      <c r="DQ28" s="206">
        <f t="shared" si="22"/>
        <v>0</v>
      </c>
      <c r="DR28" s="37"/>
      <c r="DS28" s="93"/>
      <c r="DT28" s="8"/>
      <c r="DU28" s="32"/>
      <c r="DV28" s="206">
        <f t="shared" si="23"/>
        <v>0</v>
      </c>
    </row>
    <row r="29" spans="1:126" ht="15.75" customHeight="1">
      <c r="A29" s="93"/>
      <c r="B29" s="8">
        <v>4253</v>
      </c>
      <c r="C29" s="47" t="s">
        <v>356</v>
      </c>
      <c r="D29" s="206">
        <f t="shared" si="1"/>
        <v>0</v>
      </c>
      <c r="F29" s="93"/>
      <c r="G29" s="38">
        <v>4385</v>
      </c>
      <c r="H29" s="133" t="s">
        <v>41</v>
      </c>
      <c r="I29" s="206">
        <f t="shared" si="2"/>
        <v>0</v>
      </c>
      <c r="K29" s="93"/>
      <c r="L29" s="38">
        <v>4514</v>
      </c>
      <c r="M29" s="133" t="s">
        <v>64</v>
      </c>
      <c r="N29" s="206">
        <f t="shared" si="3"/>
        <v>0</v>
      </c>
      <c r="O29" s="99"/>
      <c r="P29" s="38">
        <v>4550</v>
      </c>
      <c r="Q29" s="133" t="s">
        <v>95</v>
      </c>
      <c r="R29" s="206">
        <f t="shared" si="4"/>
        <v>0</v>
      </c>
      <c r="S29" s="37"/>
      <c r="T29" s="99"/>
      <c r="U29" s="8">
        <v>4584</v>
      </c>
      <c r="V29" s="7" t="s">
        <v>293</v>
      </c>
      <c r="W29" s="206">
        <f t="shared" si="5"/>
        <v>0</v>
      </c>
      <c r="X29" s="37"/>
      <c r="Y29" s="99"/>
      <c r="Z29" s="8">
        <v>4617</v>
      </c>
      <c r="AA29" s="32" t="s">
        <v>215</v>
      </c>
      <c r="AB29" s="206">
        <f t="shared" si="6"/>
        <v>0</v>
      </c>
      <c r="AC29" s="93"/>
      <c r="AD29" s="41">
        <v>4650</v>
      </c>
      <c r="AE29" s="9" t="s">
        <v>324</v>
      </c>
      <c r="AF29" s="206">
        <f t="shared" si="27"/>
        <v>0</v>
      </c>
      <c r="AG29" s="4"/>
      <c r="AH29" s="101"/>
      <c r="AI29" s="53">
        <v>4683</v>
      </c>
      <c r="AJ29" s="55" t="s">
        <v>432</v>
      </c>
      <c r="AK29" s="206">
        <f t="shared" si="26"/>
        <v>0</v>
      </c>
      <c r="AL29" s="37"/>
      <c r="AM29" s="101"/>
      <c r="AN29" s="8">
        <v>4716</v>
      </c>
      <c r="AO29" s="7" t="s">
        <v>488</v>
      </c>
      <c r="AP29" s="206">
        <f t="shared" si="24"/>
        <v>0</v>
      </c>
      <c r="AQ29" s="93"/>
      <c r="AR29" s="8">
        <v>4749</v>
      </c>
      <c r="AS29" s="7" t="s">
        <v>562</v>
      </c>
      <c r="AT29" s="206">
        <f t="shared" si="25"/>
        <v>0</v>
      </c>
      <c r="AU29" s="37"/>
      <c r="AV29" s="93"/>
      <c r="AW29" s="8">
        <v>4782</v>
      </c>
      <c r="AX29" s="32" t="s">
        <v>612</v>
      </c>
      <c r="AY29" s="206">
        <f t="shared" si="7"/>
        <v>0</v>
      </c>
      <c r="AZ29" s="4"/>
      <c r="BA29" s="93"/>
      <c r="BB29" s="106">
        <v>4815</v>
      </c>
      <c r="BC29" s="32" t="s">
        <v>669</v>
      </c>
      <c r="BD29" s="206">
        <f t="shared" si="8"/>
        <v>0</v>
      </c>
      <c r="BE29" s="99"/>
      <c r="BF29" s="38"/>
      <c r="BG29" s="133"/>
      <c r="BH29" s="206">
        <f t="shared" si="9"/>
        <v>0</v>
      </c>
      <c r="BI29" s="37"/>
      <c r="BJ29" s="99"/>
      <c r="BK29" s="8"/>
      <c r="BL29" s="7"/>
      <c r="BM29" s="206">
        <f t="shared" si="10"/>
        <v>0</v>
      </c>
      <c r="BN29" s="37"/>
      <c r="BO29" s="99"/>
      <c r="BP29" s="8"/>
      <c r="BQ29" s="32"/>
      <c r="BR29" s="206">
        <f t="shared" si="11"/>
        <v>0</v>
      </c>
      <c r="BS29" s="99"/>
      <c r="BT29" s="38"/>
      <c r="BU29" s="133"/>
      <c r="BV29" s="206">
        <f t="shared" si="12"/>
        <v>0</v>
      </c>
      <c r="BW29" s="37"/>
      <c r="BX29" s="99"/>
      <c r="BY29" s="8"/>
      <c r="BZ29" s="7"/>
      <c r="CA29" s="206">
        <f t="shared" si="13"/>
        <v>0</v>
      </c>
      <c r="CB29" s="37"/>
      <c r="CC29" s="99"/>
      <c r="CD29" s="8"/>
      <c r="CE29" s="32"/>
      <c r="CF29" s="206">
        <f t="shared" si="14"/>
        <v>0</v>
      </c>
      <c r="CG29" s="99"/>
      <c r="CH29" s="38"/>
      <c r="CI29" s="133"/>
      <c r="CJ29" s="206">
        <f t="shared" si="15"/>
        <v>0</v>
      </c>
      <c r="CK29" s="37"/>
      <c r="CL29" s="99"/>
      <c r="CM29" s="8"/>
      <c r="CN29" s="7"/>
      <c r="CO29" s="206">
        <f t="shared" si="16"/>
        <v>0</v>
      </c>
      <c r="CP29" s="37"/>
      <c r="CQ29" s="99"/>
      <c r="CR29" s="8"/>
      <c r="CS29" s="32"/>
      <c r="CT29" s="206">
        <f t="shared" si="17"/>
        <v>0</v>
      </c>
      <c r="CU29" s="99"/>
      <c r="CV29" s="38"/>
      <c r="CW29" s="133"/>
      <c r="CX29" s="206">
        <f t="shared" si="18"/>
        <v>0</v>
      </c>
      <c r="CY29" s="37"/>
      <c r="CZ29" s="99"/>
      <c r="DA29" s="8"/>
      <c r="DB29" s="7"/>
      <c r="DC29" s="206">
        <f t="shared" si="19"/>
        <v>0</v>
      </c>
      <c r="DD29" s="37"/>
      <c r="DE29" s="99"/>
      <c r="DF29" s="8"/>
      <c r="DG29" s="32"/>
      <c r="DH29" s="206">
        <f t="shared" si="20"/>
        <v>0</v>
      </c>
      <c r="DI29" s="99"/>
      <c r="DJ29" s="38"/>
      <c r="DK29" s="133"/>
      <c r="DL29" s="206">
        <f t="shared" si="21"/>
        <v>0</v>
      </c>
      <c r="DM29" s="37"/>
      <c r="DN29" s="99"/>
      <c r="DO29" s="8"/>
      <c r="DP29" s="7"/>
      <c r="DQ29" s="206">
        <f t="shared" si="22"/>
        <v>0</v>
      </c>
      <c r="DR29" s="37"/>
      <c r="DS29" s="99"/>
      <c r="DT29" s="8"/>
      <c r="DU29" s="32"/>
      <c r="DV29" s="206">
        <f t="shared" si="23"/>
        <v>0</v>
      </c>
    </row>
    <row r="30" spans="1:126" ht="15.75" customHeight="1">
      <c r="A30" s="93"/>
      <c r="B30" s="38">
        <v>4262</v>
      </c>
      <c r="C30" s="133" t="s">
        <v>20</v>
      </c>
      <c r="D30" s="206">
        <f t="shared" si="1"/>
        <v>0</v>
      </c>
      <c r="F30" s="93"/>
      <c r="G30" s="38">
        <v>4391</v>
      </c>
      <c r="H30" s="133" t="s">
        <v>42</v>
      </c>
      <c r="I30" s="206">
        <f t="shared" si="2"/>
        <v>0</v>
      </c>
      <c r="K30" s="93"/>
      <c r="L30" s="8">
        <v>4515</v>
      </c>
      <c r="M30" s="7" t="s">
        <v>65</v>
      </c>
      <c r="N30" s="206">
        <f t="shared" si="3"/>
        <v>0</v>
      </c>
      <c r="O30" s="93"/>
      <c r="P30" s="8">
        <v>4551</v>
      </c>
      <c r="Q30" s="7" t="s">
        <v>96</v>
      </c>
      <c r="R30" s="206">
        <f t="shared" si="4"/>
        <v>0</v>
      </c>
      <c r="S30" s="37"/>
      <c r="T30" s="93"/>
      <c r="U30" s="8">
        <v>4585</v>
      </c>
      <c r="V30" s="7" t="s">
        <v>294</v>
      </c>
      <c r="W30" s="206">
        <f t="shared" si="5"/>
        <v>0</v>
      </c>
      <c r="X30" s="37"/>
      <c r="Y30" s="93"/>
      <c r="Z30" s="8">
        <v>4618</v>
      </c>
      <c r="AA30" s="32" t="s">
        <v>226</v>
      </c>
      <c r="AB30" s="206">
        <f t="shared" si="6"/>
        <v>0</v>
      </c>
      <c r="AC30" s="93"/>
      <c r="AD30" s="41">
        <v>4651</v>
      </c>
      <c r="AE30" s="9" t="s">
        <v>325</v>
      </c>
      <c r="AF30" s="206">
        <f t="shared" si="27"/>
        <v>0</v>
      </c>
      <c r="AG30" s="4"/>
      <c r="AH30" s="101"/>
      <c r="AI30" s="53">
        <v>4684</v>
      </c>
      <c r="AJ30" s="55" t="s">
        <v>433</v>
      </c>
      <c r="AK30" s="206">
        <f t="shared" si="26"/>
        <v>0</v>
      </c>
      <c r="AL30" s="37"/>
      <c r="AM30" s="101"/>
      <c r="AN30" s="8">
        <v>4717</v>
      </c>
      <c r="AO30" s="7" t="s">
        <v>489</v>
      </c>
      <c r="AP30" s="206">
        <f t="shared" si="24"/>
        <v>0</v>
      </c>
      <c r="AQ30" s="93"/>
      <c r="AR30" s="8">
        <v>4750</v>
      </c>
      <c r="AS30" s="78" t="s">
        <v>563</v>
      </c>
      <c r="AT30" s="206">
        <f t="shared" si="25"/>
        <v>0</v>
      </c>
      <c r="AU30" s="37"/>
      <c r="AV30" s="93"/>
      <c r="AW30" s="8">
        <v>4783</v>
      </c>
      <c r="AX30" s="32" t="s">
        <v>636</v>
      </c>
      <c r="AY30" s="206">
        <f t="shared" si="7"/>
        <v>0</v>
      </c>
      <c r="AZ30" s="4"/>
      <c r="BA30" s="93"/>
      <c r="BB30" s="106">
        <v>4816</v>
      </c>
      <c r="BC30" s="32" t="s">
        <v>670</v>
      </c>
      <c r="BD30" s="206">
        <f t="shared" si="8"/>
        <v>0</v>
      </c>
      <c r="BE30" s="93"/>
      <c r="BF30" s="8"/>
      <c r="BG30" s="7"/>
      <c r="BH30" s="206">
        <f t="shared" si="9"/>
        <v>0</v>
      </c>
      <c r="BI30" s="37"/>
      <c r="BJ30" s="93"/>
      <c r="BK30" s="8"/>
      <c r="BL30" s="7"/>
      <c r="BM30" s="206">
        <f t="shared" si="10"/>
        <v>0</v>
      </c>
      <c r="BN30" s="37"/>
      <c r="BO30" s="93"/>
      <c r="BP30" s="8"/>
      <c r="BQ30" s="32"/>
      <c r="BR30" s="206">
        <f t="shared" si="11"/>
        <v>0</v>
      </c>
      <c r="BS30" s="93"/>
      <c r="BT30" s="8"/>
      <c r="BU30" s="7"/>
      <c r="BV30" s="206">
        <f t="shared" si="12"/>
        <v>0</v>
      </c>
      <c r="BW30" s="37"/>
      <c r="BX30" s="93"/>
      <c r="BY30" s="8"/>
      <c r="BZ30" s="7"/>
      <c r="CA30" s="206">
        <f t="shared" si="13"/>
        <v>0</v>
      </c>
      <c r="CB30" s="37"/>
      <c r="CC30" s="93"/>
      <c r="CD30" s="8"/>
      <c r="CE30" s="32"/>
      <c r="CF30" s="206">
        <f t="shared" si="14"/>
        <v>0</v>
      </c>
      <c r="CG30" s="93"/>
      <c r="CH30" s="8"/>
      <c r="CI30" s="7"/>
      <c r="CJ30" s="206">
        <f t="shared" si="15"/>
        <v>0</v>
      </c>
      <c r="CK30" s="37"/>
      <c r="CL30" s="93"/>
      <c r="CM30" s="8"/>
      <c r="CN30" s="7"/>
      <c r="CO30" s="206">
        <f t="shared" si="16"/>
        <v>0</v>
      </c>
      <c r="CP30" s="37"/>
      <c r="CQ30" s="93"/>
      <c r="CR30" s="8"/>
      <c r="CS30" s="32"/>
      <c r="CT30" s="206">
        <f t="shared" si="17"/>
        <v>0</v>
      </c>
      <c r="CU30" s="93"/>
      <c r="CV30" s="8"/>
      <c r="CW30" s="7"/>
      <c r="CX30" s="206">
        <f t="shared" si="18"/>
        <v>0</v>
      </c>
      <c r="CY30" s="37"/>
      <c r="CZ30" s="93"/>
      <c r="DA30" s="8"/>
      <c r="DB30" s="7"/>
      <c r="DC30" s="206">
        <f t="shared" si="19"/>
        <v>0</v>
      </c>
      <c r="DD30" s="37"/>
      <c r="DE30" s="93"/>
      <c r="DF30" s="8"/>
      <c r="DG30" s="32"/>
      <c r="DH30" s="206">
        <f t="shared" si="20"/>
        <v>0</v>
      </c>
      <c r="DI30" s="93"/>
      <c r="DJ30" s="8"/>
      <c r="DK30" s="7"/>
      <c r="DL30" s="206">
        <f t="shared" si="21"/>
        <v>0</v>
      </c>
      <c r="DM30" s="37"/>
      <c r="DN30" s="93"/>
      <c r="DO30" s="8"/>
      <c r="DP30" s="7"/>
      <c r="DQ30" s="206">
        <f t="shared" si="22"/>
        <v>0</v>
      </c>
      <c r="DR30" s="37"/>
      <c r="DS30" s="93"/>
      <c r="DT30" s="8"/>
      <c r="DU30" s="32"/>
      <c r="DV30" s="206">
        <f t="shared" si="23"/>
        <v>0</v>
      </c>
    </row>
    <row r="31" spans="1:126" ht="15.75" customHeight="1">
      <c r="A31" s="93"/>
      <c r="B31" s="38">
        <v>4267</v>
      </c>
      <c r="C31" s="133" t="s">
        <v>21</v>
      </c>
      <c r="D31" s="206">
        <f t="shared" si="1"/>
        <v>0</v>
      </c>
      <c r="F31" s="93"/>
      <c r="G31" s="38">
        <v>4393</v>
      </c>
      <c r="H31" s="133" t="s">
        <v>460</v>
      </c>
      <c r="I31" s="206">
        <f t="shared" si="2"/>
        <v>0</v>
      </c>
      <c r="K31" s="93"/>
      <c r="L31" s="8">
        <v>4516</v>
      </c>
      <c r="M31" s="7" t="s">
        <v>66</v>
      </c>
      <c r="N31" s="206">
        <f t="shared" si="3"/>
        <v>0</v>
      </c>
      <c r="O31" s="93"/>
      <c r="P31" s="8">
        <v>4552</v>
      </c>
      <c r="Q31" s="7" t="s">
        <v>97</v>
      </c>
      <c r="R31" s="206">
        <f t="shared" si="4"/>
        <v>0</v>
      </c>
      <c r="S31" s="37"/>
      <c r="T31" s="93"/>
      <c r="U31" s="8">
        <v>4586</v>
      </c>
      <c r="V31" s="7" t="s">
        <v>295</v>
      </c>
      <c r="W31" s="206">
        <f t="shared" si="5"/>
        <v>0</v>
      </c>
      <c r="X31" s="37"/>
      <c r="Y31" s="93"/>
      <c r="Z31" s="8">
        <v>4619</v>
      </c>
      <c r="AA31" s="32" t="s">
        <v>375</v>
      </c>
      <c r="AB31" s="206">
        <f t="shared" si="6"/>
        <v>0</v>
      </c>
      <c r="AC31" s="93"/>
      <c r="AD31" s="8">
        <v>4652</v>
      </c>
      <c r="AE31" s="32" t="s">
        <v>378</v>
      </c>
      <c r="AF31" s="206">
        <f t="shared" si="27"/>
        <v>0</v>
      </c>
      <c r="AG31" s="4"/>
      <c r="AH31" s="101"/>
      <c r="AI31" s="53">
        <v>4685</v>
      </c>
      <c r="AJ31" s="55" t="s">
        <v>434</v>
      </c>
      <c r="AK31" s="206">
        <f t="shared" si="26"/>
        <v>0</v>
      </c>
      <c r="AL31" s="37"/>
      <c r="AM31" s="101"/>
      <c r="AN31" s="8">
        <v>4718</v>
      </c>
      <c r="AO31" s="7" t="s">
        <v>490</v>
      </c>
      <c r="AP31" s="206">
        <f t="shared" si="24"/>
        <v>0</v>
      </c>
      <c r="AQ31" s="93"/>
      <c r="AR31" s="8">
        <v>4751</v>
      </c>
      <c r="AS31" s="7" t="s">
        <v>564</v>
      </c>
      <c r="AT31" s="206">
        <f t="shared" si="25"/>
        <v>0</v>
      </c>
      <c r="AU31" s="37"/>
      <c r="AV31" s="93"/>
      <c r="AW31" s="8">
        <v>4784</v>
      </c>
      <c r="AX31" s="32" t="s">
        <v>637</v>
      </c>
      <c r="AY31" s="206">
        <f t="shared" si="7"/>
        <v>0</v>
      </c>
      <c r="AZ31" s="4"/>
      <c r="BA31" s="93"/>
      <c r="BB31" s="106">
        <v>4817</v>
      </c>
      <c r="BC31" s="32" t="s">
        <v>671</v>
      </c>
      <c r="BD31" s="206">
        <f t="shared" si="8"/>
        <v>0</v>
      </c>
      <c r="BE31" s="93"/>
      <c r="BF31" s="8"/>
      <c r="BG31" s="7"/>
      <c r="BH31" s="206">
        <f t="shared" si="9"/>
        <v>0</v>
      </c>
      <c r="BI31" s="37"/>
      <c r="BJ31" s="93"/>
      <c r="BK31" s="8"/>
      <c r="BL31" s="7"/>
      <c r="BM31" s="206">
        <f t="shared" si="10"/>
        <v>0</v>
      </c>
      <c r="BN31" s="37"/>
      <c r="BO31" s="93"/>
      <c r="BP31" s="8"/>
      <c r="BQ31" s="32"/>
      <c r="BR31" s="206">
        <f t="shared" si="11"/>
        <v>0</v>
      </c>
      <c r="BS31" s="93"/>
      <c r="BT31" s="8"/>
      <c r="BU31" s="7"/>
      <c r="BV31" s="206">
        <f t="shared" si="12"/>
        <v>0</v>
      </c>
      <c r="BW31" s="37"/>
      <c r="BX31" s="93"/>
      <c r="BY31" s="8"/>
      <c r="BZ31" s="7"/>
      <c r="CA31" s="206">
        <f t="shared" si="13"/>
        <v>0</v>
      </c>
      <c r="CB31" s="37"/>
      <c r="CC31" s="93"/>
      <c r="CD31" s="8"/>
      <c r="CE31" s="32"/>
      <c r="CF31" s="206">
        <f t="shared" si="14"/>
        <v>0</v>
      </c>
      <c r="CG31" s="93"/>
      <c r="CH31" s="8"/>
      <c r="CI31" s="7"/>
      <c r="CJ31" s="206">
        <f t="shared" si="15"/>
        <v>0</v>
      </c>
      <c r="CK31" s="37"/>
      <c r="CL31" s="93"/>
      <c r="CM31" s="8"/>
      <c r="CN31" s="7"/>
      <c r="CO31" s="206">
        <f t="shared" si="16"/>
        <v>0</v>
      </c>
      <c r="CP31" s="37"/>
      <c r="CQ31" s="93"/>
      <c r="CR31" s="8"/>
      <c r="CS31" s="32"/>
      <c r="CT31" s="206">
        <f t="shared" si="17"/>
        <v>0</v>
      </c>
      <c r="CU31" s="93"/>
      <c r="CV31" s="8"/>
      <c r="CW31" s="7"/>
      <c r="CX31" s="206">
        <f t="shared" si="18"/>
        <v>0</v>
      </c>
      <c r="CY31" s="37"/>
      <c r="CZ31" s="93"/>
      <c r="DA31" s="8"/>
      <c r="DB31" s="7"/>
      <c r="DC31" s="206">
        <f t="shared" si="19"/>
        <v>0</v>
      </c>
      <c r="DD31" s="37"/>
      <c r="DE31" s="93"/>
      <c r="DF31" s="8"/>
      <c r="DG31" s="32"/>
      <c r="DH31" s="206">
        <f t="shared" si="20"/>
        <v>0</v>
      </c>
      <c r="DI31" s="93"/>
      <c r="DJ31" s="8"/>
      <c r="DK31" s="7"/>
      <c r="DL31" s="206">
        <f t="shared" si="21"/>
        <v>0</v>
      </c>
      <c r="DM31" s="37"/>
      <c r="DN31" s="93"/>
      <c r="DO31" s="8"/>
      <c r="DP31" s="7"/>
      <c r="DQ31" s="206">
        <f t="shared" si="22"/>
        <v>0</v>
      </c>
      <c r="DR31" s="37"/>
      <c r="DS31" s="93"/>
      <c r="DT31" s="8"/>
      <c r="DU31" s="32"/>
      <c r="DV31" s="206">
        <f t="shared" si="23"/>
        <v>0</v>
      </c>
    </row>
    <row r="32" spans="1:126" ht="15.75" customHeight="1">
      <c r="A32" s="93"/>
      <c r="B32" s="38">
        <v>4272</v>
      </c>
      <c r="C32" s="133" t="s">
        <v>22</v>
      </c>
      <c r="D32" s="206">
        <f t="shared" si="1"/>
        <v>0</v>
      </c>
      <c r="F32" s="93"/>
      <c r="G32" s="38">
        <v>4397</v>
      </c>
      <c r="H32" s="133" t="s">
        <v>461</v>
      </c>
      <c r="I32" s="206">
        <f t="shared" si="2"/>
        <v>0</v>
      </c>
      <c r="K32" s="93"/>
      <c r="L32" s="8">
        <v>4517</v>
      </c>
      <c r="M32" s="7" t="s">
        <v>67</v>
      </c>
      <c r="N32" s="206">
        <f t="shared" si="3"/>
        <v>0</v>
      </c>
      <c r="O32" s="93"/>
      <c r="P32" s="8">
        <v>4553</v>
      </c>
      <c r="Q32" s="7" t="s">
        <v>42</v>
      </c>
      <c r="R32" s="206">
        <f t="shared" si="4"/>
        <v>0</v>
      </c>
      <c r="S32" s="37"/>
      <c r="T32" s="93"/>
      <c r="U32" s="41">
        <v>4587</v>
      </c>
      <c r="V32" s="7" t="s">
        <v>296</v>
      </c>
      <c r="W32" s="206">
        <f t="shared" si="5"/>
        <v>0</v>
      </c>
      <c r="X32" s="37"/>
      <c r="Y32" s="93"/>
      <c r="Z32" s="139">
        <v>4620</v>
      </c>
      <c r="AA32" s="140" t="s">
        <v>376</v>
      </c>
      <c r="AB32" s="206">
        <f t="shared" si="6"/>
        <v>0</v>
      </c>
      <c r="AC32" s="93"/>
      <c r="AD32" s="41">
        <v>4653</v>
      </c>
      <c r="AE32" s="9" t="s">
        <v>210</v>
      </c>
      <c r="AF32" s="206">
        <f>AC32*1.65</f>
        <v>0</v>
      </c>
      <c r="AG32" s="4"/>
      <c r="AH32" s="114"/>
      <c r="AI32" s="143">
        <v>4686</v>
      </c>
      <c r="AJ32" s="40" t="s">
        <v>435</v>
      </c>
      <c r="AK32" s="206">
        <f t="shared" si="26"/>
        <v>0</v>
      </c>
      <c r="AL32" s="37"/>
      <c r="AM32" s="101"/>
      <c r="AN32" s="8">
        <v>4719</v>
      </c>
      <c r="AO32" s="7" t="s">
        <v>491</v>
      </c>
      <c r="AP32" s="206">
        <f t="shared" si="24"/>
        <v>0</v>
      </c>
      <c r="AQ32" s="93"/>
      <c r="AR32" s="8">
        <v>4752</v>
      </c>
      <c r="AS32" s="7" t="s">
        <v>558</v>
      </c>
      <c r="AT32" s="206">
        <f t="shared" si="25"/>
        <v>0</v>
      </c>
      <c r="AU32" s="37"/>
      <c r="AV32" s="93"/>
      <c r="AW32" s="8">
        <v>4785</v>
      </c>
      <c r="AX32" s="32" t="s">
        <v>638</v>
      </c>
      <c r="AY32" s="206">
        <f t="shared" si="7"/>
        <v>0</v>
      </c>
      <c r="AZ32" s="4"/>
      <c r="BA32" s="93"/>
      <c r="BB32" s="106">
        <v>4818</v>
      </c>
      <c r="BC32" s="32" t="s">
        <v>672</v>
      </c>
      <c r="BD32" s="206">
        <f>BA32*1.65</f>
        <v>0</v>
      </c>
      <c r="BE32" s="93"/>
      <c r="BF32" s="8"/>
      <c r="BG32" s="7"/>
      <c r="BH32" s="206">
        <f t="shared" si="9"/>
        <v>0</v>
      </c>
      <c r="BI32" s="37"/>
      <c r="BJ32" s="93"/>
      <c r="BK32" s="41"/>
      <c r="BL32" s="7"/>
      <c r="BM32" s="206">
        <f t="shared" si="10"/>
        <v>0</v>
      </c>
      <c r="BN32" s="37"/>
      <c r="BO32" s="93"/>
      <c r="BP32" s="139"/>
      <c r="BQ32" s="140"/>
      <c r="BR32" s="206">
        <f t="shared" si="11"/>
        <v>0</v>
      </c>
      <c r="BS32" s="93"/>
      <c r="BT32" s="8"/>
      <c r="BU32" s="7"/>
      <c r="BV32" s="206">
        <f t="shared" si="12"/>
        <v>0</v>
      </c>
      <c r="BW32" s="37"/>
      <c r="BX32" s="93"/>
      <c r="BY32" s="41"/>
      <c r="BZ32" s="7"/>
      <c r="CA32" s="206">
        <f t="shared" si="13"/>
        <v>0</v>
      </c>
      <c r="CB32" s="37"/>
      <c r="CC32" s="93"/>
      <c r="CD32" s="139"/>
      <c r="CE32" s="140"/>
      <c r="CF32" s="206">
        <f t="shared" si="14"/>
        <v>0</v>
      </c>
      <c r="CG32" s="93"/>
      <c r="CH32" s="8"/>
      <c r="CI32" s="7"/>
      <c r="CJ32" s="206">
        <f t="shared" si="15"/>
        <v>0</v>
      </c>
      <c r="CK32" s="37"/>
      <c r="CL32" s="93"/>
      <c r="CM32" s="41"/>
      <c r="CN32" s="7"/>
      <c r="CO32" s="206">
        <f t="shared" si="16"/>
        <v>0</v>
      </c>
      <c r="CP32" s="37"/>
      <c r="CQ32" s="93"/>
      <c r="CR32" s="139"/>
      <c r="CS32" s="140"/>
      <c r="CT32" s="206">
        <f t="shared" si="17"/>
        <v>0</v>
      </c>
      <c r="CU32" s="93"/>
      <c r="CV32" s="8"/>
      <c r="CW32" s="7"/>
      <c r="CX32" s="206">
        <f t="shared" si="18"/>
        <v>0</v>
      </c>
      <c r="CY32" s="37"/>
      <c r="CZ32" s="93"/>
      <c r="DA32" s="41"/>
      <c r="DB32" s="7"/>
      <c r="DC32" s="206">
        <f t="shared" si="19"/>
        <v>0</v>
      </c>
      <c r="DD32" s="37"/>
      <c r="DE32" s="93"/>
      <c r="DF32" s="139"/>
      <c r="DG32" s="140"/>
      <c r="DH32" s="206">
        <f t="shared" si="20"/>
        <v>0</v>
      </c>
      <c r="DI32" s="93"/>
      <c r="DJ32" s="8"/>
      <c r="DK32" s="7"/>
      <c r="DL32" s="206">
        <f t="shared" si="21"/>
        <v>0</v>
      </c>
      <c r="DM32" s="37"/>
      <c r="DN32" s="93"/>
      <c r="DO32" s="41"/>
      <c r="DP32" s="7"/>
      <c r="DQ32" s="206">
        <f t="shared" si="22"/>
        <v>0</v>
      </c>
      <c r="DR32" s="37"/>
      <c r="DS32" s="93"/>
      <c r="DT32" s="139"/>
      <c r="DU32" s="140"/>
      <c r="DV32" s="206">
        <f t="shared" si="23"/>
        <v>0</v>
      </c>
    </row>
    <row r="33" spans="1:126" ht="15.75" customHeight="1">
      <c r="A33" s="93"/>
      <c r="B33" s="38">
        <v>4278</v>
      </c>
      <c r="C33" s="133" t="s">
        <v>23</v>
      </c>
      <c r="D33" s="206">
        <f t="shared" si="1"/>
        <v>0</v>
      </c>
      <c r="F33" s="93"/>
      <c r="G33" s="38">
        <v>4400</v>
      </c>
      <c r="H33" s="133" t="s">
        <v>43</v>
      </c>
      <c r="I33" s="206">
        <f t="shared" si="2"/>
        <v>0</v>
      </c>
      <c r="K33" s="93"/>
      <c r="L33" s="38">
        <v>4518</v>
      </c>
      <c r="M33" s="133" t="s">
        <v>68</v>
      </c>
      <c r="N33" s="206">
        <f t="shared" si="3"/>
        <v>0</v>
      </c>
      <c r="O33" s="93"/>
      <c r="P33" s="8">
        <v>4554</v>
      </c>
      <c r="Q33" s="7" t="s">
        <v>98</v>
      </c>
      <c r="R33" s="206">
        <f t="shared" si="4"/>
        <v>0</v>
      </c>
      <c r="S33" s="37"/>
      <c r="T33" s="93"/>
      <c r="U33" s="41">
        <v>4588</v>
      </c>
      <c r="V33" s="7" t="s">
        <v>297</v>
      </c>
      <c r="W33" s="206">
        <f t="shared" si="5"/>
        <v>0</v>
      </c>
      <c r="X33" s="37"/>
      <c r="Y33" s="93"/>
      <c r="Z33" s="8">
        <v>4621</v>
      </c>
      <c r="AA33" s="32" t="s">
        <v>214</v>
      </c>
      <c r="AB33" s="206">
        <f t="shared" si="6"/>
        <v>0</v>
      </c>
      <c r="AC33" s="93"/>
      <c r="AD33" s="8">
        <v>4654</v>
      </c>
      <c r="AE33" s="32" t="s">
        <v>379</v>
      </c>
      <c r="AF33" s="206">
        <f>AC33*1.65</f>
        <v>0</v>
      </c>
      <c r="AG33" s="4"/>
      <c r="AH33" s="109"/>
      <c r="AI33" s="53">
        <v>4687</v>
      </c>
      <c r="AJ33" s="55" t="s">
        <v>436</v>
      </c>
      <c r="AK33" s="212">
        <f t="shared" si="26"/>
        <v>0</v>
      </c>
      <c r="AL33" s="37"/>
      <c r="AM33" s="101"/>
      <c r="AN33" s="8">
        <v>4720</v>
      </c>
      <c r="AO33" s="7" t="s">
        <v>494</v>
      </c>
      <c r="AP33" s="206">
        <f t="shared" si="24"/>
        <v>0</v>
      </c>
      <c r="AQ33" s="93"/>
      <c r="AR33" s="8">
        <v>4753</v>
      </c>
      <c r="AS33" s="46" t="s">
        <v>565</v>
      </c>
      <c r="AT33" s="206">
        <f t="shared" si="25"/>
        <v>0</v>
      </c>
      <c r="AU33" s="37"/>
      <c r="AV33" s="93"/>
      <c r="AW33" s="8">
        <v>4786</v>
      </c>
      <c r="AX33" s="32" t="s">
        <v>639</v>
      </c>
      <c r="AY33" s="206">
        <f t="shared" si="7"/>
        <v>0</v>
      </c>
      <c r="AZ33" s="4"/>
      <c r="BA33" s="93"/>
      <c r="BB33" s="106">
        <v>4819</v>
      </c>
      <c r="BC33" s="32" t="s">
        <v>673</v>
      </c>
      <c r="BD33" s="206">
        <f>BA33*1.65</f>
        <v>0</v>
      </c>
      <c r="BE33" s="93"/>
      <c r="BF33" s="8"/>
      <c r="BG33" s="7"/>
      <c r="BH33" s="206">
        <f t="shared" si="9"/>
        <v>0</v>
      </c>
      <c r="BI33" s="37"/>
      <c r="BJ33" s="93"/>
      <c r="BK33" s="41"/>
      <c r="BL33" s="7"/>
      <c r="BM33" s="206">
        <f t="shared" si="10"/>
        <v>0</v>
      </c>
      <c r="BN33" s="37"/>
      <c r="BO33" s="93"/>
      <c r="BP33" s="8"/>
      <c r="BQ33" s="32"/>
      <c r="BR33" s="206">
        <f t="shared" si="11"/>
        <v>0</v>
      </c>
      <c r="BS33" s="93"/>
      <c r="BT33" s="8"/>
      <c r="BU33" s="7"/>
      <c r="BV33" s="206">
        <f t="shared" si="12"/>
        <v>0</v>
      </c>
      <c r="BW33" s="37"/>
      <c r="BX33" s="93"/>
      <c r="BY33" s="41"/>
      <c r="BZ33" s="7"/>
      <c r="CA33" s="206">
        <f t="shared" si="13"/>
        <v>0</v>
      </c>
      <c r="CB33" s="37"/>
      <c r="CC33" s="93"/>
      <c r="CD33" s="8"/>
      <c r="CE33" s="32"/>
      <c r="CF33" s="206">
        <f t="shared" si="14"/>
        <v>0</v>
      </c>
      <c r="CG33" s="93"/>
      <c r="CH33" s="8"/>
      <c r="CI33" s="7"/>
      <c r="CJ33" s="206">
        <f t="shared" si="15"/>
        <v>0</v>
      </c>
      <c r="CK33" s="37"/>
      <c r="CL33" s="93"/>
      <c r="CM33" s="41"/>
      <c r="CN33" s="7"/>
      <c r="CO33" s="206">
        <f t="shared" si="16"/>
        <v>0</v>
      </c>
      <c r="CP33" s="37"/>
      <c r="CQ33" s="93"/>
      <c r="CR33" s="8"/>
      <c r="CS33" s="32"/>
      <c r="CT33" s="206">
        <f t="shared" si="17"/>
        <v>0</v>
      </c>
      <c r="CU33" s="93"/>
      <c r="CV33" s="8"/>
      <c r="CW33" s="7"/>
      <c r="CX33" s="206">
        <f t="shared" si="18"/>
        <v>0</v>
      </c>
      <c r="CY33" s="37"/>
      <c r="CZ33" s="93"/>
      <c r="DA33" s="41"/>
      <c r="DB33" s="7"/>
      <c r="DC33" s="206">
        <f t="shared" si="19"/>
        <v>0</v>
      </c>
      <c r="DD33" s="37"/>
      <c r="DE33" s="93"/>
      <c r="DF33" s="8"/>
      <c r="DG33" s="32"/>
      <c r="DH33" s="206">
        <f t="shared" si="20"/>
        <v>0</v>
      </c>
      <c r="DI33" s="93"/>
      <c r="DJ33" s="8"/>
      <c r="DK33" s="7"/>
      <c r="DL33" s="206">
        <f t="shared" si="21"/>
        <v>0</v>
      </c>
      <c r="DM33" s="37"/>
      <c r="DN33" s="93"/>
      <c r="DO33" s="41"/>
      <c r="DP33" s="7"/>
      <c r="DQ33" s="206">
        <f t="shared" si="22"/>
        <v>0</v>
      </c>
      <c r="DR33" s="37"/>
      <c r="DS33" s="93"/>
      <c r="DT33" s="8"/>
      <c r="DU33" s="32"/>
      <c r="DV33" s="206">
        <f t="shared" si="23"/>
        <v>0</v>
      </c>
    </row>
    <row r="34" spans="1:126" ht="15.75" customHeight="1">
      <c r="A34" s="93"/>
      <c r="B34" s="38">
        <v>4283</v>
      </c>
      <c r="C34" s="133" t="s">
        <v>24</v>
      </c>
      <c r="D34" s="206">
        <f t="shared" si="1"/>
        <v>0</v>
      </c>
      <c r="F34" s="93"/>
      <c r="G34" s="38">
        <v>4405</v>
      </c>
      <c r="H34" s="133" t="s">
        <v>44</v>
      </c>
      <c r="I34" s="206">
        <f t="shared" si="2"/>
        <v>0</v>
      </c>
      <c r="K34" s="93"/>
      <c r="L34" s="38">
        <v>4519</v>
      </c>
      <c r="M34" s="133" t="s">
        <v>69</v>
      </c>
      <c r="N34" s="206">
        <f t="shared" si="3"/>
        <v>0</v>
      </c>
      <c r="O34" s="93"/>
      <c r="P34" s="8">
        <v>4555</v>
      </c>
      <c r="Q34" s="7" t="s">
        <v>7</v>
      </c>
      <c r="R34" s="206">
        <f t="shared" si="4"/>
        <v>0</v>
      </c>
      <c r="S34" s="37"/>
      <c r="T34" s="93"/>
      <c r="U34" s="41">
        <v>4589</v>
      </c>
      <c r="V34" s="7" t="s">
        <v>298</v>
      </c>
      <c r="W34" s="206">
        <f t="shared" si="5"/>
        <v>0</v>
      </c>
      <c r="X34" s="37"/>
      <c r="Y34" s="93"/>
      <c r="Z34" s="8">
        <v>4622</v>
      </c>
      <c r="AA34" s="32" t="s">
        <v>377</v>
      </c>
      <c r="AB34" s="206">
        <f t="shared" si="6"/>
        <v>0</v>
      </c>
      <c r="AC34" s="93"/>
      <c r="AD34" s="8">
        <v>4655</v>
      </c>
      <c r="AE34" s="49" t="s">
        <v>380</v>
      </c>
      <c r="AF34" s="206">
        <f>AC34*1.65</f>
        <v>0</v>
      </c>
      <c r="AG34" s="4"/>
      <c r="AH34" s="99"/>
      <c r="AI34" s="8">
        <v>4688</v>
      </c>
      <c r="AJ34" s="7" t="s">
        <v>426</v>
      </c>
      <c r="AK34" s="206">
        <f t="shared" si="26"/>
        <v>0</v>
      </c>
      <c r="AL34" s="37"/>
      <c r="AM34" s="101"/>
      <c r="AN34" s="8">
        <v>4721</v>
      </c>
      <c r="AO34" s="7" t="s">
        <v>495</v>
      </c>
      <c r="AP34" s="206">
        <f t="shared" si="24"/>
        <v>0</v>
      </c>
      <c r="AQ34" s="93"/>
      <c r="AR34" s="8">
        <v>4754</v>
      </c>
      <c r="AS34" s="7" t="s">
        <v>581</v>
      </c>
      <c r="AT34" s="206">
        <f t="shared" si="25"/>
        <v>0</v>
      </c>
      <c r="AU34" s="37"/>
      <c r="AV34" s="93"/>
      <c r="AW34" s="8">
        <v>4787</v>
      </c>
      <c r="AX34" s="32" t="s">
        <v>640</v>
      </c>
      <c r="AY34" s="206">
        <f t="shared" si="7"/>
        <v>0</v>
      </c>
      <c r="AZ34" s="4"/>
      <c r="BA34" s="93"/>
      <c r="BB34" s="106">
        <v>4820</v>
      </c>
      <c r="BC34" s="32" t="s">
        <v>674</v>
      </c>
      <c r="BD34" s="206">
        <f>BA34*1.65</f>
        <v>0</v>
      </c>
      <c r="BE34" s="93"/>
      <c r="BF34" s="8"/>
      <c r="BG34" s="7"/>
      <c r="BH34" s="206">
        <f t="shared" si="9"/>
        <v>0</v>
      </c>
      <c r="BI34" s="37"/>
      <c r="BJ34" s="93"/>
      <c r="BK34" s="41"/>
      <c r="BL34" s="7"/>
      <c r="BM34" s="206">
        <f t="shared" si="10"/>
        <v>0</v>
      </c>
      <c r="BN34" s="37"/>
      <c r="BO34" s="93"/>
      <c r="BP34" s="8"/>
      <c r="BQ34" s="32"/>
      <c r="BR34" s="206">
        <f t="shared" si="11"/>
        <v>0</v>
      </c>
      <c r="BS34" s="93"/>
      <c r="BT34" s="8"/>
      <c r="BU34" s="7"/>
      <c r="BV34" s="206">
        <f t="shared" si="12"/>
        <v>0</v>
      </c>
      <c r="BW34" s="37"/>
      <c r="BX34" s="93"/>
      <c r="BY34" s="41"/>
      <c r="BZ34" s="7"/>
      <c r="CA34" s="206">
        <f t="shared" si="13"/>
        <v>0</v>
      </c>
      <c r="CB34" s="37"/>
      <c r="CC34" s="93"/>
      <c r="CD34" s="8"/>
      <c r="CE34" s="32"/>
      <c r="CF34" s="206">
        <f t="shared" si="14"/>
        <v>0</v>
      </c>
      <c r="CG34" s="93"/>
      <c r="CH34" s="8"/>
      <c r="CI34" s="7"/>
      <c r="CJ34" s="206">
        <f t="shared" si="15"/>
        <v>0</v>
      </c>
      <c r="CK34" s="37"/>
      <c r="CL34" s="93"/>
      <c r="CM34" s="41"/>
      <c r="CN34" s="7"/>
      <c r="CO34" s="206">
        <f t="shared" si="16"/>
        <v>0</v>
      </c>
      <c r="CP34" s="37"/>
      <c r="CQ34" s="93"/>
      <c r="CR34" s="8"/>
      <c r="CS34" s="32"/>
      <c r="CT34" s="206">
        <f t="shared" si="17"/>
        <v>0</v>
      </c>
      <c r="CU34" s="93"/>
      <c r="CV34" s="8"/>
      <c r="CW34" s="7"/>
      <c r="CX34" s="206">
        <f t="shared" si="18"/>
        <v>0</v>
      </c>
      <c r="CY34" s="37"/>
      <c r="CZ34" s="93"/>
      <c r="DA34" s="41"/>
      <c r="DB34" s="7"/>
      <c r="DC34" s="206">
        <f t="shared" si="19"/>
        <v>0</v>
      </c>
      <c r="DD34" s="37"/>
      <c r="DE34" s="93"/>
      <c r="DF34" s="8"/>
      <c r="DG34" s="32"/>
      <c r="DH34" s="206">
        <f t="shared" si="20"/>
        <v>0</v>
      </c>
      <c r="DI34" s="93"/>
      <c r="DJ34" s="8"/>
      <c r="DK34" s="7"/>
      <c r="DL34" s="206">
        <f t="shared" si="21"/>
        <v>0</v>
      </c>
      <c r="DM34" s="37"/>
      <c r="DN34" s="93"/>
      <c r="DO34" s="41"/>
      <c r="DP34" s="7"/>
      <c r="DQ34" s="206">
        <f t="shared" si="22"/>
        <v>0</v>
      </c>
      <c r="DR34" s="37"/>
      <c r="DS34" s="93"/>
      <c r="DT34" s="8"/>
      <c r="DU34" s="32"/>
      <c r="DV34" s="206">
        <f t="shared" si="23"/>
        <v>0</v>
      </c>
    </row>
    <row r="35" spans="1:126" ht="15.75" customHeight="1" thickBot="1">
      <c r="A35" s="96"/>
      <c r="B35" s="134">
        <v>4289</v>
      </c>
      <c r="C35" s="135" t="s">
        <v>25</v>
      </c>
      <c r="D35" s="207">
        <f t="shared" si="1"/>
        <v>0</v>
      </c>
      <c r="F35" s="96"/>
      <c r="G35" s="134">
        <v>4408</v>
      </c>
      <c r="H35" s="135" t="s">
        <v>45</v>
      </c>
      <c r="I35" s="207">
        <f t="shared" si="2"/>
        <v>0</v>
      </c>
      <c r="K35" s="96"/>
      <c r="L35" s="134">
        <v>4520</v>
      </c>
      <c r="M35" s="135" t="s">
        <v>70</v>
      </c>
      <c r="N35" s="207">
        <f t="shared" si="3"/>
        <v>0</v>
      </c>
      <c r="O35" s="96"/>
      <c r="P35" s="98">
        <v>4556</v>
      </c>
      <c r="Q35" s="95" t="s">
        <v>99</v>
      </c>
      <c r="R35" s="207">
        <f t="shared" si="4"/>
        <v>0</v>
      </c>
      <c r="S35" s="37"/>
      <c r="T35" s="96"/>
      <c r="U35" s="100">
        <v>4590</v>
      </c>
      <c r="V35" s="138" t="s">
        <v>299</v>
      </c>
      <c r="W35" s="207">
        <f t="shared" si="5"/>
        <v>0</v>
      </c>
      <c r="X35" s="37"/>
      <c r="Y35" s="96"/>
      <c r="Z35" s="100">
        <v>4623</v>
      </c>
      <c r="AA35" s="97" t="s">
        <v>312</v>
      </c>
      <c r="AB35" s="207">
        <f t="shared" si="6"/>
        <v>0</v>
      </c>
      <c r="AC35" s="96"/>
      <c r="AD35" s="98">
        <v>4656</v>
      </c>
      <c r="AE35" s="94" t="s">
        <v>381</v>
      </c>
      <c r="AF35" s="207">
        <f>AC35*1.65</f>
        <v>0</v>
      </c>
      <c r="AG35" s="4"/>
      <c r="AH35" s="96"/>
      <c r="AI35" s="98">
        <v>4689</v>
      </c>
      <c r="AJ35" s="95" t="s">
        <v>427</v>
      </c>
      <c r="AK35" s="207">
        <f t="shared" si="26"/>
        <v>0</v>
      </c>
      <c r="AL35" s="37"/>
      <c r="AM35" s="102"/>
      <c r="AN35" s="98">
        <v>4722</v>
      </c>
      <c r="AO35" s="95" t="s">
        <v>496</v>
      </c>
      <c r="AP35" s="207">
        <f t="shared" si="24"/>
        <v>0</v>
      </c>
      <c r="AQ35" s="96"/>
      <c r="AR35" s="98">
        <v>4755</v>
      </c>
      <c r="AS35" s="95" t="s">
        <v>582</v>
      </c>
      <c r="AT35" s="207">
        <f t="shared" si="25"/>
        <v>0</v>
      </c>
      <c r="AU35" s="37"/>
      <c r="AV35" s="96"/>
      <c r="AW35" s="98">
        <v>4788</v>
      </c>
      <c r="AX35" s="94" t="s">
        <v>641</v>
      </c>
      <c r="AY35" s="207">
        <f t="shared" si="7"/>
        <v>0</v>
      </c>
      <c r="AZ35" s="4"/>
      <c r="BA35" s="96"/>
      <c r="BB35" s="98">
        <v>4821</v>
      </c>
      <c r="BC35" s="94" t="s">
        <v>675</v>
      </c>
      <c r="BD35" s="207">
        <f>BA35*1.65</f>
        <v>0</v>
      </c>
      <c r="BE35" s="96"/>
      <c r="BF35" s="98"/>
      <c r="BG35" s="95"/>
      <c r="BH35" s="207">
        <f t="shared" si="9"/>
        <v>0</v>
      </c>
      <c r="BI35" s="37"/>
      <c r="BJ35" s="96"/>
      <c r="BK35" s="100"/>
      <c r="BL35" s="138"/>
      <c r="BM35" s="207">
        <f t="shared" si="10"/>
        <v>0</v>
      </c>
      <c r="BN35" s="37"/>
      <c r="BO35" s="96"/>
      <c r="BP35" s="100"/>
      <c r="BQ35" s="97"/>
      <c r="BR35" s="207">
        <f t="shared" si="11"/>
        <v>0</v>
      </c>
      <c r="BS35" s="96"/>
      <c r="BT35" s="98"/>
      <c r="BU35" s="95"/>
      <c r="BV35" s="207">
        <f t="shared" si="12"/>
        <v>0</v>
      </c>
      <c r="BW35" s="37"/>
      <c r="BX35" s="96"/>
      <c r="BY35" s="100"/>
      <c r="BZ35" s="138"/>
      <c r="CA35" s="207">
        <f t="shared" si="13"/>
        <v>0</v>
      </c>
      <c r="CB35" s="37"/>
      <c r="CC35" s="96"/>
      <c r="CD35" s="100"/>
      <c r="CE35" s="97"/>
      <c r="CF35" s="207">
        <f t="shared" si="14"/>
        <v>0</v>
      </c>
      <c r="CG35" s="96"/>
      <c r="CH35" s="98"/>
      <c r="CI35" s="95"/>
      <c r="CJ35" s="207">
        <f t="shared" si="15"/>
        <v>0</v>
      </c>
      <c r="CK35" s="37"/>
      <c r="CL35" s="96"/>
      <c r="CM35" s="100"/>
      <c r="CN35" s="138"/>
      <c r="CO35" s="207">
        <f t="shared" si="16"/>
        <v>0</v>
      </c>
      <c r="CP35" s="37"/>
      <c r="CQ35" s="96"/>
      <c r="CR35" s="100"/>
      <c r="CS35" s="97"/>
      <c r="CT35" s="207">
        <f t="shared" si="17"/>
        <v>0</v>
      </c>
      <c r="CU35" s="96"/>
      <c r="CV35" s="98"/>
      <c r="CW35" s="95"/>
      <c r="CX35" s="207">
        <f t="shared" si="18"/>
        <v>0</v>
      </c>
      <c r="CY35" s="37"/>
      <c r="CZ35" s="96"/>
      <c r="DA35" s="100"/>
      <c r="DB35" s="138"/>
      <c r="DC35" s="207">
        <f t="shared" si="19"/>
        <v>0</v>
      </c>
      <c r="DD35" s="37"/>
      <c r="DE35" s="96"/>
      <c r="DF35" s="100"/>
      <c r="DG35" s="97"/>
      <c r="DH35" s="207">
        <f t="shared" si="20"/>
        <v>0</v>
      </c>
      <c r="DI35" s="96"/>
      <c r="DJ35" s="98"/>
      <c r="DK35" s="95"/>
      <c r="DL35" s="207">
        <f t="shared" si="21"/>
        <v>0</v>
      </c>
      <c r="DM35" s="37"/>
      <c r="DN35" s="96"/>
      <c r="DO35" s="100"/>
      <c r="DP35" s="138"/>
      <c r="DQ35" s="207">
        <f t="shared" si="22"/>
        <v>0</v>
      </c>
      <c r="DR35" s="37"/>
      <c r="DS35" s="96"/>
      <c r="DT35" s="100"/>
      <c r="DU35" s="97"/>
      <c r="DV35" s="207">
        <f t="shared" si="23"/>
        <v>0</v>
      </c>
    </row>
  </sheetData>
  <mergeCells count="1">
    <mergeCell ref="A1:D1"/>
  </mergeCells>
  <hyperlinks>
    <hyperlink ref="A1:D1" location="Totals!A1" display="Click Here to go Back to Totals Page"/>
  </hyperlinks>
  <printOptions/>
  <pageMargins left="0.5" right="0.5" top="0.5" bottom="0.5" header="0.25" footer="0.25"/>
  <pageSetup horizontalDpi="600" verticalDpi="600" orientation="landscape" r:id="rId1"/>
  <headerFooter alignWithMargins="0">
    <oddHeader>&amp;CTransfers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K50"/>
  <sheetViews>
    <sheetView workbookViewId="0" topLeftCell="A1">
      <selection activeCell="A8" sqref="A8"/>
    </sheetView>
  </sheetViews>
  <sheetFormatPr defaultColWidth="9.140625" defaultRowHeight="12.75"/>
  <cols>
    <col min="1" max="1" width="4.7109375" style="2" customWidth="1"/>
    <col min="2" max="2" width="8.8515625" style="2" customWidth="1"/>
    <col min="3" max="3" width="24.7109375" style="0" bestFit="1" customWidth="1"/>
    <col min="4" max="4" width="7.7109375" style="0" customWidth="1"/>
    <col min="6" max="6" width="5.8515625" style="0" customWidth="1"/>
    <col min="7" max="7" width="4.7109375" style="0" customWidth="1"/>
    <col min="8" max="8" width="8.8515625" style="0" customWidth="1"/>
    <col min="9" max="9" width="24.7109375" style="0" bestFit="1" customWidth="1"/>
    <col min="10" max="10" width="7.7109375" style="0" customWidth="1"/>
  </cols>
  <sheetData>
    <row r="1" spans="1:6" ht="18.75" customHeight="1" thickBot="1">
      <c r="A1" s="296" t="s">
        <v>441</v>
      </c>
      <c r="B1" s="297"/>
      <c r="C1" s="297"/>
      <c r="D1" s="297"/>
      <c r="E1" s="297"/>
      <c r="F1" s="2"/>
    </row>
    <row r="2" spans="1:11" ht="13.5" thickBot="1">
      <c r="A2" s="293" t="s">
        <v>348</v>
      </c>
      <c r="B2" s="294"/>
      <c r="C2" s="294"/>
      <c r="D2" s="294"/>
      <c r="E2" s="295"/>
      <c r="G2" s="290" t="s">
        <v>507</v>
      </c>
      <c r="H2" s="291"/>
      <c r="I2" s="291"/>
      <c r="J2" s="291"/>
      <c r="K2" s="292"/>
    </row>
    <row r="3" spans="1:11" ht="14.25">
      <c r="A3" s="144"/>
      <c r="B3" s="103">
        <v>5043</v>
      </c>
      <c r="C3" s="104" t="s">
        <v>349</v>
      </c>
      <c r="D3" s="182">
        <v>5.75</v>
      </c>
      <c r="E3" s="208">
        <f>A3*D3</f>
        <v>0</v>
      </c>
      <c r="G3" s="178"/>
      <c r="H3" s="103" t="s">
        <v>478</v>
      </c>
      <c r="I3" s="179" t="s">
        <v>531</v>
      </c>
      <c r="J3" s="196">
        <v>30</v>
      </c>
      <c r="K3" s="211">
        <f>G3*J3</f>
        <v>0</v>
      </c>
    </row>
    <row r="4" spans="1:11" ht="14.25">
      <c r="A4" s="145"/>
      <c r="B4" s="8">
        <v>5046</v>
      </c>
      <c r="C4" s="7" t="s">
        <v>350</v>
      </c>
      <c r="D4" s="181">
        <v>5.75</v>
      </c>
      <c r="E4" s="209">
        <f>A4*D4</f>
        <v>0</v>
      </c>
      <c r="G4" s="109"/>
      <c r="H4" s="106" t="s">
        <v>538</v>
      </c>
      <c r="I4" s="108" t="s">
        <v>539</v>
      </c>
      <c r="J4" s="197">
        <v>15</v>
      </c>
      <c r="K4" s="212">
        <f>G4*J4</f>
        <v>0</v>
      </c>
    </row>
    <row r="5" spans="1:11" ht="14.25">
      <c r="A5" s="173"/>
      <c r="B5" s="174">
        <v>5048</v>
      </c>
      <c r="C5" s="175" t="s">
        <v>351</v>
      </c>
      <c r="D5" s="181">
        <v>5.75</v>
      </c>
      <c r="E5" s="210">
        <f>A5*D5</f>
        <v>0</v>
      </c>
      <c r="G5" s="109"/>
      <c r="H5" s="106" t="s">
        <v>540</v>
      </c>
      <c r="I5" s="108" t="s">
        <v>541</v>
      </c>
      <c r="J5" s="197">
        <v>15</v>
      </c>
      <c r="K5" s="212">
        <f>G5*J5</f>
        <v>0</v>
      </c>
    </row>
    <row r="6" spans="1:11" ht="12.75">
      <c r="A6" s="101"/>
      <c r="B6" s="8">
        <v>5050</v>
      </c>
      <c r="C6" s="7" t="s">
        <v>685</v>
      </c>
      <c r="D6" s="194">
        <v>5.75</v>
      </c>
      <c r="E6" s="206">
        <f aca="true" t="shared" si="0" ref="E6:E42">A6*D6</f>
        <v>0</v>
      </c>
      <c r="G6" s="109"/>
      <c r="H6" s="106" t="s">
        <v>628</v>
      </c>
      <c r="I6" s="108" t="s">
        <v>627</v>
      </c>
      <c r="J6" s="197">
        <v>30</v>
      </c>
      <c r="K6" s="212">
        <f aca="true" t="shared" si="1" ref="K6:K15">G6*J6</f>
        <v>0</v>
      </c>
    </row>
    <row r="7" spans="1:11" ht="12.75">
      <c r="A7" s="101"/>
      <c r="B7" s="8">
        <v>5051</v>
      </c>
      <c r="C7" s="7" t="s">
        <v>744</v>
      </c>
      <c r="D7" s="194">
        <v>5.75</v>
      </c>
      <c r="E7" s="206">
        <f t="shared" si="0"/>
        <v>0</v>
      </c>
      <c r="G7" s="109"/>
      <c r="H7" s="106" t="s">
        <v>752</v>
      </c>
      <c r="I7" s="108" t="s">
        <v>676</v>
      </c>
      <c r="J7" s="197">
        <v>30</v>
      </c>
      <c r="K7" s="212">
        <f t="shared" si="1"/>
        <v>0</v>
      </c>
    </row>
    <row r="8" spans="1:11" ht="12.75">
      <c r="A8" s="101"/>
      <c r="B8" s="8">
        <v>5052</v>
      </c>
      <c r="C8" s="7" t="s">
        <v>756</v>
      </c>
      <c r="D8" s="194">
        <v>5.75</v>
      </c>
      <c r="E8" s="206">
        <f t="shared" si="0"/>
        <v>0</v>
      </c>
      <c r="G8" s="109"/>
      <c r="H8" s="106" t="s">
        <v>555</v>
      </c>
      <c r="I8" s="108" t="s">
        <v>552</v>
      </c>
      <c r="J8" s="197">
        <v>15</v>
      </c>
      <c r="K8" s="212">
        <f t="shared" si="1"/>
        <v>0</v>
      </c>
    </row>
    <row r="9" spans="1:11" ht="12.75">
      <c r="A9" s="101"/>
      <c r="B9" s="8"/>
      <c r="C9" s="7"/>
      <c r="D9" s="194"/>
      <c r="E9" s="206">
        <f t="shared" si="0"/>
        <v>0</v>
      </c>
      <c r="G9" s="109"/>
      <c r="H9" s="8" t="s">
        <v>616</v>
      </c>
      <c r="I9" s="9" t="s">
        <v>615</v>
      </c>
      <c r="J9" s="194">
        <v>25</v>
      </c>
      <c r="K9" s="212">
        <f t="shared" si="1"/>
        <v>0</v>
      </c>
    </row>
    <row r="10" spans="1:11" ht="12.75">
      <c r="A10" s="101"/>
      <c r="B10" s="8"/>
      <c r="C10" s="7"/>
      <c r="D10" s="194"/>
      <c r="E10" s="206">
        <f t="shared" si="0"/>
        <v>0</v>
      </c>
      <c r="G10" s="109"/>
      <c r="H10" s="106" t="s">
        <v>631</v>
      </c>
      <c r="I10" s="108" t="s">
        <v>632</v>
      </c>
      <c r="J10" s="197">
        <v>25</v>
      </c>
      <c r="K10" s="212">
        <f t="shared" si="1"/>
        <v>0</v>
      </c>
    </row>
    <row r="11" spans="1:11" ht="12.75">
      <c r="A11" s="101"/>
      <c r="B11" s="8"/>
      <c r="C11" s="7"/>
      <c r="D11" s="194"/>
      <c r="E11" s="206">
        <f t="shared" si="0"/>
        <v>0</v>
      </c>
      <c r="G11" s="109"/>
      <c r="H11" s="136" t="s">
        <v>542</v>
      </c>
      <c r="I11" s="171" t="s">
        <v>629</v>
      </c>
      <c r="J11" s="198">
        <v>30</v>
      </c>
      <c r="K11" s="212">
        <f t="shared" si="1"/>
        <v>0</v>
      </c>
    </row>
    <row r="12" spans="1:11" ht="12.75">
      <c r="A12" s="101"/>
      <c r="B12" s="8"/>
      <c r="C12" s="7"/>
      <c r="D12" s="194"/>
      <c r="E12" s="206">
        <f t="shared" si="0"/>
        <v>0</v>
      </c>
      <c r="G12" s="109"/>
      <c r="H12" s="106" t="s">
        <v>613</v>
      </c>
      <c r="I12" s="108" t="s">
        <v>614</v>
      </c>
      <c r="J12" s="197">
        <v>15</v>
      </c>
      <c r="K12" s="212">
        <f t="shared" si="1"/>
        <v>0</v>
      </c>
    </row>
    <row r="13" spans="1:11" ht="12.75">
      <c r="A13" s="101"/>
      <c r="B13" s="8"/>
      <c r="C13" s="7"/>
      <c r="D13" s="194"/>
      <c r="E13" s="206">
        <f t="shared" si="0"/>
        <v>0</v>
      </c>
      <c r="G13" s="109"/>
      <c r="H13" s="8" t="s">
        <v>508</v>
      </c>
      <c r="I13" s="9" t="s">
        <v>545</v>
      </c>
      <c r="J13" s="194">
        <v>30</v>
      </c>
      <c r="K13" s="212">
        <f t="shared" si="1"/>
        <v>0</v>
      </c>
    </row>
    <row r="14" spans="1:11" ht="12.75">
      <c r="A14" s="101"/>
      <c r="B14" s="8"/>
      <c r="C14" s="7"/>
      <c r="D14" s="194"/>
      <c r="E14" s="206">
        <f t="shared" si="0"/>
        <v>0</v>
      </c>
      <c r="G14" s="109"/>
      <c r="H14" s="8" t="s">
        <v>544</v>
      </c>
      <c r="I14" s="9" t="s">
        <v>546</v>
      </c>
      <c r="J14" s="194">
        <v>30</v>
      </c>
      <c r="K14" s="212">
        <f t="shared" si="1"/>
        <v>0</v>
      </c>
    </row>
    <row r="15" spans="1:11" ht="12.75">
      <c r="A15" s="101"/>
      <c r="B15" s="8"/>
      <c r="C15" s="7"/>
      <c r="D15" s="194"/>
      <c r="E15" s="206">
        <f t="shared" si="0"/>
        <v>0</v>
      </c>
      <c r="G15" s="109"/>
      <c r="H15" s="106" t="s">
        <v>633</v>
      </c>
      <c r="I15" s="108" t="s">
        <v>634</v>
      </c>
      <c r="J15" s="197">
        <v>30</v>
      </c>
      <c r="K15" s="212">
        <f t="shared" si="1"/>
        <v>0</v>
      </c>
    </row>
    <row r="16" spans="1:11" ht="12.75">
      <c r="A16" s="101"/>
      <c r="B16" s="8"/>
      <c r="C16" s="7"/>
      <c r="D16" s="194"/>
      <c r="E16" s="206">
        <f t="shared" si="0"/>
        <v>0</v>
      </c>
      <c r="G16" s="109"/>
      <c r="H16" s="106" t="s">
        <v>543</v>
      </c>
      <c r="I16" s="108" t="s">
        <v>630</v>
      </c>
      <c r="J16" s="197">
        <v>30</v>
      </c>
      <c r="K16" s="212">
        <f aca="true" t="shared" si="2" ref="K16:K42">G16*J16</f>
        <v>0</v>
      </c>
    </row>
    <row r="17" spans="1:11" ht="12.75">
      <c r="A17" s="101"/>
      <c r="B17" s="8"/>
      <c r="C17" s="7"/>
      <c r="D17" s="194"/>
      <c r="E17" s="206">
        <f t="shared" si="0"/>
        <v>0</v>
      </c>
      <c r="G17" s="109"/>
      <c r="H17" s="8" t="s">
        <v>573</v>
      </c>
      <c r="I17" s="9" t="s">
        <v>574</v>
      </c>
      <c r="J17" s="194">
        <v>30</v>
      </c>
      <c r="K17" s="212">
        <f t="shared" si="2"/>
        <v>0</v>
      </c>
    </row>
    <row r="18" spans="1:11" ht="12.75">
      <c r="A18" s="101"/>
      <c r="B18" s="8"/>
      <c r="C18" s="7"/>
      <c r="D18" s="194"/>
      <c r="E18" s="206">
        <f t="shared" si="0"/>
        <v>0</v>
      </c>
      <c r="G18" s="109"/>
      <c r="H18" s="8" t="s">
        <v>618</v>
      </c>
      <c r="I18" s="9" t="s">
        <v>617</v>
      </c>
      <c r="J18" s="194">
        <v>25</v>
      </c>
      <c r="K18" s="212">
        <f t="shared" si="2"/>
        <v>0</v>
      </c>
    </row>
    <row r="19" spans="1:11" ht="12.75">
      <c r="A19" s="101"/>
      <c r="B19" s="8"/>
      <c r="C19" s="7"/>
      <c r="D19" s="194"/>
      <c r="E19" s="206">
        <f t="shared" si="0"/>
        <v>0</v>
      </c>
      <c r="G19" s="109"/>
      <c r="H19" s="8" t="s">
        <v>547</v>
      </c>
      <c r="I19" s="9" t="s">
        <v>548</v>
      </c>
      <c r="J19" s="194">
        <v>30</v>
      </c>
      <c r="K19" s="212">
        <f t="shared" si="2"/>
        <v>0</v>
      </c>
    </row>
    <row r="20" spans="1:11" ht="12.75">
      <c r="A20" s="101"/>
      <c r="B20" s="8"/>
      <c r="C20" s="7"/>
      <c r="D20" s="194"/>
      <c r="E20" s="206">
        <f t="shared" si="0"/>
        <v>0</v>
      </c>
      <c r="G20" s="109"/>
      <c r="H20" s="8" t="s">
        <v>753</v>
      </c>
      <c r="I20" s="9" t="s">
        <v>537</v>
      </c>
      <c r="J20" s="194">
        <v>15</v>
      </c>
      <c r="K20" s="212">
        <f t="shared" si="2"/>
        <v>0</v>
      </c>
    </row>
    <row r="21" spans="1:11" ht="12.75">
      <c r="A21" s="101"/>
      <c r="B21" s="8"/>
      <c r="C21" s="7"/>
      <c r="D21" s="194"/>
      <c r="E21" s="206">
        <f t="shared" si="0"/>
        <v>0</v>
      </c>
      <c r="G21" s="109"/>
      <c r="H21" s="8" t="s">
        <v>479</v>
      </c>
      <c r="I21" s="9" t="s">
        <v>532</v>
      </c>
      <c r="J21" s="194">
        <v>30</v>
      </c>
      <c r="K21" s="206">
        <f t="shared" si="2"/>
        <v>0</v>
      </c>
    </row>
    <row r="22" spans="1:11" ht="12.75">
      <c r="A22" s="101"/>
      <c r="B22" s="8"/>
      <c r="C22" s="7"/>
      <c r="D22" s="194"/>
      <c r="E22" s="206">
        <f t="shared" si="0"/>
        <v>0</v>
      </c>
      <c r="G22" s="109"/>
      <c r="H22" s="106" t="s">
        <v>750</v>
      </c>
      <c r="I22" s="108" t="s">
        <v>677</v>
      </c>
      <c r="J22" s="197">
        <v>30</v>
      </c>
      <c r="K22" s="212">
        <f t="shared" si="2"/>
        <v>0</v>
      </c>
    </row>
    <row r="23" spans="1:11" ht="12.75">
      <c r="A23" s="101"/>
      <c r="B23" s="8"/>
      <c r="C23" s="7"/>
      <c r="D23" s="194"/>
      <c r="E23" s="206">
        <f t="shared" si="0"/>
        <v>0</v>
      </c>
      <c r="G23" s="109"/>
      <c r="H23" s="106" t="s">
        <v>751</v>
      </c>
      <c r="I23" s="108" t="s">
        <v>635</v>
      </c>
      <c r="J23" s="197">
        <v>30</v>
      </c>
      <c r="K23" s="212">
        <f t="shared" si="2"/>
        <v>0</v>
      </c>
    </row>
    <row r="24" spans="1:11" ht="12.75">
      <c r="A24" s="101"/>
      <c r="B24" s="8"/>
      <c r="C24" s="7"/>
      <c r="D24" s="194"/>
      <c r="E24" s="206">
        <f t="shared" si="0"/>
        <v>0</v>
      </c>
      <c r="G24" s="109"/>
      <c r="H24" s="8"/>
      <c r="I24" s="9"/>
      <c r="J24" s="194"/>
      <c r="K24" s="212">
        <f t="shared" si="2"/>
        <v>0</v>
      </c>
    </row>
    <row r="25" spans="1:11" ht="12.75">
      <c r="A25" s="101"/>
      <c r="B25" s="8"/>
      <c r="C25" s="7"/>
      <c r="D25" s="194"/>
      <c r="E25" s="206">
        <f t="shared" si="0"/>
        <v>0</v>
      </c>
      <c r="G25" s="109"/>
      <c r="H25" s="8"/>
      <c r="I25" s="9"/>
      <c r="J25" s="194"/>
      <c r="K25" s="212">
        <f t="shared" si="2"/>
        <v>0</v>
      </c>
    </row>
    <row r="26" spans="1:11" ht="12.75">
      <c r="A26" s="101"/>
      <c r="B26" s="8"/>
      <c r="C26" s="7"/>
      <c r="D26" s="194"/>
      <c r="E26" s="206">
        <f t="shared" si="0"/>
        <v>0</v>
      </c>
      <c r="G26" s="109"/>
      <c r="H26" s="8"/>
      <c r="I26" s="9"/>
      <c r="J26" s="194"/>
      <c r="K26" s="212">
        <f t="shared" si="2"/>
        <v>0</v>
      </c>
    </row>
    <row r="27" spans="1:11" ht="12.75">
      <c r="A27" s="101"/>
      <c r="B27" s="8"/>
      <c r="C27" s="7"/>
      <c r="D27" s="194"/>
      <c r="E27" s="206">
        <f t="shared" si="0"/>
        <v>0</v>
      </c>
      <c r="G27" s="93"/>
      <c r="H27" s="8"/>
      <c r="I27" s="9"/>
      <c r="J27" s="194"/>
      <c r="K27" s="212">
        <f t="shared" si="2"/>
        <v>0</v>
      </c>
    </row>
    <row r="28" spans="1:11" ht="12.75">
      <c r="A28" s="101"/>
      <c r="B28" s="8"/>
      <c r="C28" s="7"/>
      <c r="D28" s="194"/>
      <c r="E28" s="206">
        <f t="shared" si="0"/>
        <v>0</v>
      </c>
      <c r="G28" s="153"/>
      <c r="H28" s="8"/>
      <c r="I28" s="9"/>
      <c r="J28" s="194"/>
      <c r="K28" s="206">
        <f t="shared" si="2"/>
        <v>0</v>
      </c>
    </row>
    <row r="29" spans="1:11" ht="12.75">
      <c r="A29" s="101"/>
      <c r="B29" s="8"/>
      <c r="C29" s="7"/>
      <c r="D29" s="194"/>
      <c r="E29" s="206">
        <f t="shared" si="0"/>
        <v>0</v>
      </c>
      <c r="G29" s="153"/>
      <c r="H29" s="176"/>
      <c r="I29" s="177"/>
      <c r="J29" s="199"/>
      <c r="K29" s="213">
        <f t="shared" si="2"/>
        <v>0</v>
      </c>
    </row>
    <row r="30" spans="1:11" ht="12.75">
      <c r="A30" s="101"/>
      <c r="B30" s="8"/>
      <c r="C30" s="7"/>
      <c r="D30" s="194"/>
      <c r="E30" s="206">
        <f t="shared" si="0"/>
        <v>0</v>
      </c>
      <c r="G30" s="180"/>
      <c r="H30" s="7"/>
      <c r="I30" s="7"/>
      <c r="J30" s="194"/>
      <c r="K30" s="206">
        <f t="shared" si="2"/>
        <v>0</v>
      </c>
    </row>
    <row r="31" spans="1:11" ht="12.75">
      <c r="A31" s="101"/>
      <c r="B31" s="8"/>
      <c r="C31" s="7"/>
      <c r="D31" s="194"/>
      <c r="E31" s="206">
        <f t="shared" si="0"/>
        <v>0</v>
      </c>
      <c r="G31" s="180"/>
      <c r="H31" s="7"/>
      <c r="I31" s="7"/>
      <c r="J31" s="194"/>
      <c r="K31" s="206">
        <f t="shared" si="2"/>
        <v>0</v>
      </c>
    </row>
    <row r="32" spans="1:11" ht="12.75">
      <c r="A32" s="101"/>
      <c r="B32" s="8"/>
      <c r="C32" s="7"/>
      <c r="D32" s="194"/>
      <c r="E32" s="206">
        <f t="shared" si="0"/>
        <v>0</v>
      </c>
      <c r="G32" s="180"/>
      <c r="H32" s="7"/>
      <c r="I32" s="7"/>
      <c r="J32" s="194"/>
      <c r="K32" s="206">
        <f t="shared" si="2"/>
        <v>0</v>
      </c>
    </row>
    <row r="33" spans="1:11" ht="12.75">
      <c r="A33" s="101"/>
      <c r="B33" s="8"/>
      <c r="C33" s="7"/>
      <c r="D33" s="194"/>
      <c r="E33" s="206">
        <f t="shared" si="0"/>
        <v>0</v>
      </c>
      <c r="G33" s="180"/>
      <c r="H33" s="7"/>
      <c r="I33" s="7"/>
      <c r="J33" s="194"/>
      <c r="K33" s="206">
        <f t="shared" si="2"/>
        <v>0</v>
      </c>
    </row>
    <row r="34" spans="1:11" ht="12.75">
      <c r="A34" s="101"/>
      <c r="B34" s="8"/>
      <c r="C34" s="7"/>
      <c r="D34" s="194"/>
      <c r="E34" s="206">
        <f t="shared" si="0"/>
        <v>0</v>
      </c>
      <c r="G34" s="180"/>
      <c r="H34" s="7"/>
      <c r="I34" s="7"/>
      <c r="J34" s="194"/>
      <c r="K34" s="206">
        <f t="shared" si="2"/>
        <v>0</v>
      </c>
    </row>
    <row r="35" spans="1:11" ht="12.75">
      <c r="A35" s="101"/>
      <c r="B35" s="8"/>
      <c r="C35" s="7"/>
      <c r="D35" s="194"/>
      <c r="E35" s="206">
        <f t="shared" si="0"/>
        <v>0</v>
      </c>
      <c r="G35" s="180"/>
      <c r="H35" s="7"/>
      <c r="I35" s="7"/>
      <c r="J35" s="194"/>
      <c r="K35" s="206">
        <f t="shared" si="2"/>
        <v>0</v>
      </c>
    </row>
    <row r="36" spans="1:11" ht="12.75">
      <c r="A36" s="101"/>
      <c r="B36" s="8"/>
      <c r="C36" s="7"/>
      <c r="D36" s="194"/>
      <c r="E36" s="206">
        <f t="shared" si="0"/>
        <v>0</v>
      </c>
      <c r="G36" s="180"/>
      <c r="H36" s="7"/>
      <c r="I36" s="7"/>
      <c r="J36" s="194"/>
      <c r="K36" s="206">
        <f t="shared" si="2"/>
        <v>0</v>
      </c>
    </row>
    <row r="37" spans="1:11" ht="12.75">
      <c r="A37" s="101"/>
      <c r="B37" s="8"/>
      <c r="C37" s="7"/>
      <c r="D37" s="194"/>
      <c r="E37" s="206">
        <f t="shared" si="0"/>
        <v>0</v>
      </c>
      <c r="G37" s="180"/>
      <c r="H37" s="7"/>
      <c r="I37" s="7"/>
      <c r="J37" s="194"/>
      <c r="K37" s="206">
        <f t="shared" si="2"/>
        <v>0</v>
      </c>
    </row>
    <row r="38" spans="1:11" ht="12.75">
      <c r="A38" s="101"/>
      <c r="B38" s="8"/>
      <c r="C38" s="9"/>
      <c r="D38" s="194"/>
      <c r="E38" s="206">
        <f t="shared" si="0"/>
        <v>0</v>
      </c>
      <c r="G38" s="180"/>
      <c r="H38" s="7"/>
      <c r="I38" s="7"/>
      <c r="J38" s="194"/>
      <c r="K38" s="206">
        <f t="shared" si="2"/>
        <v>0</v>
      </c>
    </row>
    <row r="39" spans="1:11" ht="12.75">
      <c r="A39" s="101"/>
      <c r="B39" s="8"/>
      <c r="C39" s="7"/>
      <c r="D39" s="194"/>
      <c r="E39" s="206">
        <f t="shared" si="0"/>
        <v>0</v>
      </c>
      <c r="G39" s="180"/>
      <c r="H39" s="7"/>
      <c r="I39" s="7"/>
      <c r="J39" s="194"/>
      <c r="K39" s="206">
        <f t="shared" si="2"/>
        <v>0</v>
      </c>
    </row>
    <row r="40" spans="1:11" ht="12.75">
      <c r="A40" s="101"/>
      <c r="B40" s="8"/>
      <c r="C40" s="7"/>
      <c r="D40" s="194"/>
      <c r="E40" s="206">
        <f t="shared" si="0"/>
        <v>0</v>
      </c>
      <c r="G40" s="180"/>
      <c r="H40" s="7"/>
      <c r="I40" s="7"/>
      <c r="J40" s="194"/>
      <c r="K40" s="206">
        <f t="shared" si="2"/>
        <v>0</v>
      </c>
    </row>
    <row r="41" spans="1:11" ht="12.75">
      <c r="A41" s="101"/>
      <c r="B41" s="8"/>
      <c r="C41" s="7"/>
      <c r="D41" s="194"/>
      <c r="E41" s="206">
        <f t="shared" si="0"/>
        <v>0</v>
      </c>
      <c r="G41" s="180"/>
      <c r="H41" s="7"/>
      <c r="I41" s="7"/>
      <c r="J41" s="194"/>
      <c r="K41" s="206">
        <f t="shared" si="2"/>
        <v>0</v>
      </c>
    </row>
    <row r="42" spans="1:11" ht="13.5" thickBot="1">
      <c r="A42" s="102"/>
      <c r="B42" s="98"/>
      <c r="C42" s="95"/>
      <c r="D42" s="195"/>
      <c r="E42" s="207">
        <f t="shared" si="0"/>
        <v>0</v>
      </c>
      <c r="G42" s="166"/>
      <c r="H42" s="95"/>
      <c r="I42" s="95"/>
      <c r="J42" s="195"/>
      <c r="K42" s="207">
        <f t="shared" si="2"/>
        <v>0</v>
      </c>
    </row>
    <row r="43" spans="1:11" ht="12.75">
      <c r="A43" s="29"/>
      <c r="B43" s="29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29"/>
      <c r="B44" s="29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29"/>
      <c r="B45" s="29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29"/>
      <c r="B46" s="29"/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29"/>
      <c r="B47" s="29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29"/>
      <c r="B48" s="29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29"/>
      <c r="B49" s="29"/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s="29"/>
      <c r="B50" s="29"/>
      <c r="C50" s="4"/>
      <c r="D50" s="4"/>
      <c r="E50" s="4"/>
      <c r="F50" s="4"/>
      <c r="G50" s="4"/>
      <c r="H50" s="4"/>
      <c r="I50" s="4"/>
      <c r="J50" s="4"/>
      <c r="K50" s="4"/>
    </row>
  </sheetData>
  <mergeCells count="3">
    <mergeCell ref="G2:K2"/>
    <mergeCell ref="A2:E2"/>
    <mergeCell ref="A1:E1"/>
  </mergeCells>
  <hyperlinks>
    <hyperlink ref="A1:E1" location="Totals!A1" display="Click Here to go Back to Totals Page"/>
  </hyperlinks>
  <printOptions/>
  <pageMargins left="0.75" right="0.75" top="0.5" bottom="0.5" header="0.25" footer="0.25"/>
  <pageSetup horizontalDpi="600" verticalDpi="600" orientation="landscape" r:id="rId1"/>
  <headerFooter alignWithMargins="0">
    <oddHeader>&amp;CTransfer and Quilt Paks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C34"/>
  <sheetViews>
    <sheetView workbookViewId="0" topLeftCell="A1">
      <selection activeCell="A4" sqref="A4"/>
    </sheetView>
  </sheetViews>
  <sheetFormatPr defaultColWidth="9.140625" defaultRowHeight="12.75"/>
  <cols>
    <col min="1" max="1" width="4.7109375" style="71" customWidth="1"/>
    <col min="2" max="2" width="9.57421875" style="0" customWidth="1"/>
    <col min="3" max="3" width="7.28125" style="52" customWidth="1"/>
    <col min="4" max="4" width="9.28125" style="52" customWidth="1"/>
    <col min="5" max="5" width="2.00390625" style="0" customWidth="1"/>
    <col min="6" max="6" width="4.7109375" style="157" customWidth="1"/>
    <col min="7" max="7" width="10.00390625" style="0" customWidth="1"/>
    <col min="8" max="8" width="7.28125" style="52" customWidth="1"/>
    <col min="9" max="9" width="9.28125" style="0" customWidth="1"/>
    <col min="10" max="10" width="2.00390625" style="0" customWidth="1"/>
    <col min="11" max="11" width="4.7109375" style="71" customWidth="1"/>
    <col min="12" max="12" width="9.57421875" style="0" customWidth="1"/>
    <col min="13" max="13" width="7.28125" style="52" customWidth="1"/>
    <col min="14" max="14" width="9.28125" style="0" customWidth="1"/>
    <col min="15" max="15" width="2.00390625" style="0" customWidth="1"/>
    <col min="16" max="16" width="4.7109375" style="2" customWidth="1"/>
    <col min="17" max="17" width="9.8515625" style="0" customWidth="1"/>
    <col min="18" max="18" width="7.28125" style="0" customWidth="1"/>
    <col min="19" max="19" width="9.28125" style="0" customWidth="1"/>
    <col min="20" max="20" width="1.421875" style="0" customWidth="1"/>
    <col min="21" max="21" width="4.7109375" style="2" customWidth="1"/>
    <col min="22" max="22" width="8.28125" style="0" customWidth="1"/>
    <col min="23" max="23" width="7.28125" style="0" customWidth="1"/>
    <col min="24" max="24" width="9.28125" style="0" customWidth="1"/>
    <col min="25" max="25" width="2.00390625" style="0" customWidth="1"/>
    <col min="26" max="26" width="4.7109375" style="2" customWidth="1"/>
    <col min="27" max="27" width="9.7109375" style="0" customWidth="1"/>
    <col min="28" max="28" width="7.28125" style="0" customWidth="1"/>
    <col min="29" max="29" width="9.28125" style="0" customWidth="1"/>
  </cols>
  <sheetData>
    <row r="1" spans="1:6" ht="18" customHeight="1" thickBot="1">
      <c r="A1" s="303" t="s">
        <v>441</v>
      </c>
      <c r="B1" s="304"/>
      <c r="C1" s="304"/>
      <c r="D1" s="304"/>
      <c r="E1" s="304"/>
      <c r="F1" s="305"/>
    </row>
    <row r="2" spans="1:29" ht="13.5" thickBot="1">
      <c r="A2" s="300" t="s">
        <v>680</v>
      </c>
      <c r="B2" s="301"/>
      <c r="C2" s="301"/>
      <c r="D2" s="302"/>
      <c r="F2" s="300" t="s">
        <v>681</v>
      </c>
      <c r="G2" s="301"/>
      <c r="H2" s="301"/>
      <c r="I2" s="302"/>
      <c r="K2" s="300" t="s">
        <v>682</v>
      </c>
      <c r="L2" s="306"/>
      <c r="M2" s="306"/>
      <c r="N2" s="307"/>
      <c r="P2" s="300"/>
      <c r="Q2" s="301"/>
      <c r="R2" s="301"/>
      <c r="S2" s="302"/>
      <c r="U2" s="169"/>
      <c r="V2" s="169"/>
      <c r="W2" s="169"/>
      <c r="X2" s="169"/>
      <c r="Y2" s="59"/>
      <c r="Z2" s="169"/>
      <c r="AA2" s="169"/>
      <c r="AB2" s="169"/>
      <c r="AC2" s="169"/>
    </row>
    <row r="3" spans="1:29" ht="12.75">
      <c r="A3" s="118" t="s">
        <v>0</v>
      </c>
      <c r="B3" s="119" t="s">
        <v>3</v>
      </c>
      <c r="C3" s="120" t="s">
        <v>143</v>
      </c>
      <c r="D3" s="121" t="s">
        <v>144</v>
      </c>
      <c r="F3" s="154" t="s">
        <v>0</v>
      </c>
      <c r="G3" s="119" t="s">
        <v>3</v>
      </c>
      <c r="H3" s="120" t="s">
        <v>143</v>
      </c>
      <c r="I3" s="121" t="s">
        <v>144</v>
      </c>
      <c r="K3" s="118" t="s">
        <v>0</v>
      </c>
      <c r="L3" s="146" t="s">
        <v>3</v>
      </c>
      <c r="M3" s="120" t="s">
        <v>143</v>
      </c>
      <c r="N3" s="147" t="s">
        <v>144</v>
      </c>
      <c r="P3" s="118" t="s">
        <v>0</v>
      </c>
      <c r="Q3" s="146" t="s">
        <v>3</v>
      </c>
      <c r="R3" s="120" t="s">
        <v>143</v>
      </c>
      <c r="S3" s="147" t="s">
        <v>144</v>
      </c>
      <c r="U3" s="159"/>
      <c r="V3" s="160"/>
      <c r="W3" s="161"/>
      <c r="X3" s="160"/>
      <c r="Y3" s="4"/>
      <c r="Z3" s="159"/>
      <c r="AA3" s="160"/>
      <c r="AB3" s="161"/>
      <c r="AC3" s="160"/>
    </row>
    <row r="4" spans="1:29" ht="12.75">
      <c r="A4" s="93"/>
      <c r="B4" s="7" t="s">
        <v>683</v>
      </c>
      <c r="C4" s="192">
        <v>2.5</v>
      </c>
      <c r="D4" s="206">
        <f>A4*C4</f>
        <v>0</v>
      </c>
      <c r="F4" s="155"/>
      <c r="G4" s="7" t="s">
        <v>708</v>
      </c>
      <c r="H4" s="192">
        <v>2.5</v>
      </c>
      <c r="I4" s="206">
        <f>F4*H4</f>
        <v>0</v>
      </c>
      <c r="K4" s="93"/>
      <c r="L4" s="7" t="s">
        <v>732</v>
      </c>
      <c r="M4" s="192">
        <v>2.5</v>
      </c>
      <c r="N4" s="206">
        <f>K4*M4</f>
        <v>0</v>
      </c>
      <c r="P4" s="93"/>
      <c r="Q4" s="7"/>
      <c r="R4" s="192">
        <v>2.5</v>
      </c>
      <c r="S4" s="206">
        <f>P4*R4</f>
        <v>0</v>
      </c>
      <c r="U4" s="70"/>
      <c r="V4" s="4"/>
      <c r="W4" s="37"/>
      <c r="X4" s="37"/>
      <c r="Y4" s="4"/>
      <c r="Z4" s="70"/>
      <c r="AA4" s="4"/>
      <c r="AB4" s="37"/>
      <c r="AC4" s="37"/>
    </row>
    <row r="5" spans="1:29" ht="12.75">
      <c r="A5" s="93"/>
      <c r="B5" s="7" t="s">
        <v>684</v>
      </c>
      <c r="C5" s="192">
        <v>15</v>
      </c>
      <c r="D5" s="206">
        <f aca="true" t="shared" si="0" ref="D5:D27">A5*C5</f>
        <v>0</v>
      </c>
      <c r="F5" s="155"/>
      <c r="G5" s="7" t="s">
        <v>709</v>
      </c>
      <c r="H5" s="192">
        <v>15</v>
      </c>
      <c r="I5" s="206">
        <f aca="true" t="shared" si="1" ref="I5:I27">F5*H5</f>
        <v>0</v>
      </c>
      <c r="K5" s="93"/>
      <c r="L5" s="7" t="s">
        <v>733</v>
      </c>
      <c r="M5" s="192">
        <v>15</v>
      </c>
      <c r="N5" s="206">
        <f aca="true" t="shared" si="2" ref="N5:N27">K5*M5</f>
        <v>0</v>
      </c>
      <c r="P5" s="93"/>
      <c r="Q5" s="7"/>
      <c r="R5" s="192">
        <v>15</v>
      </c>
      <c r="S5" s="206">
        <f aca="true" t="shared" si="3" ref="S5:S27">P5*R5</f>
        <v>0</v>
      </c>
      <c r="U5" s="70"/>
      <c r="V5" s="4"/>
      <c r="W5" s="37"/>
      <c r="X5" s="37"/>
      <c r="Y5" s="4"/>
      <c r="Z5" s="70"/>
      <c r="AA5" s="4"/>
      <c r="AB5" s="37"/>
      <c r="AC5" s="37"/>
    </row>
    <row r="6" spans="1:29" ht="12.75">
      <c r="A6" s="93"/>
      <c r="B6" s="7" t="s">
        <v>686</v>
      </c>
      <c r="C6" s="192">
        <v>2.5</v>
      </c>
      <c r="D6" s="206">
        <f t="shared" si="0"/>
        <v>0</v>
      </c>
      <c r="F6" s="155"/>
      <c r="G6" s="7" t="s">
        <v>710</v>
      </c>
      <c r="H6" s="192">
        <v>2.5</v>
      </c>
      <c r="I6" s="206">
        <f t="shared" si="1"/>
        <v>0</v>
      </c>
      <c r="K6" s="93"/>
      <c r="L6" s="7" t="s">
        <v>734</v>
      </c>
      <c r="M6" s="192">
        <v>2.5</v>
      </c>
      <c r="N6" s="206">
        <f t="shared" si="2"/>
        <v>0</v>
      </c>
      <c r="P6" s="93"/>
      <c r="Q6" s="7"/>
      <c r="R6" s="192">
        <v>2.5</v>
      </c>
      <c r="S6" s="206">
        <f t="shared" si="3"/>
        <v>0</v>
      </c>
      <c r="U6" s="70"/>
      <c r="V6" s="4"/>
      <c r="W6" s="37"/>
      <c r="X6" s="37"/>
      <c r="Y6" s="4"/>
      <c r="Z6" s="70"/>
      <c r="AA6" s="4"/>
      <c r="AB6" s="37"/>
      <c r="AC6" s="37"/>
    </row>
    <row r="7" spans="1:29" ht="12.75">
      <c r="A7" s="93"/>
      <c r="B7" s="7" t="s">
        <v>687</v>
      </c>
      <c r="C7" s="192">
        <v>15</v>
      </c>
      <c r="D7" s="206">
        <f t="shared" si="0"/>
        <v>0</v>
      </c>
      <c r="F7" s="155"/>
      <c r="G7" s="7" t="s">
        <v>711</v>
      </c>
      <c r="H7" s="192">
        <v>15</v>
      </c>
      <c r="I7" s="206">
        <f t="shared" si="1"/>
        <v>0</v>
      </c>
      <c r="K7" s="93"/>
      <c r="L7" s="7" t="s">
        <v>735</v>
      </c>
      <c r="M7" s="192">
        <v>15</v>
      </c>
      <c r="N7" s="206">
        <f t="shared" si="2"/>
        <v>0</v>
      </c>
      <c r="P7" s="93"/>
      <c r="Q7" s="7"/>
      <c r="R7" s="192">
        <v>15</v>
      </c>
      <c r="S7" s="206">
        <f t="shared" si="3"/>
        <v>0</v>
      </c>
      <c r="U7" s="70"/>
      <c r="V7" s="4"/>
      <c r="W7" s="37"/>
      <c r="X7" s="37"/>
      <c r="Y7" s="4"/>
      <c r="Z7" s="70"/>
      <c r="AA7" s="4"/>
      <c r="AB7" s="37"/>
      <c r="AC7" s="37"/>
    </row>
    <row r="8" spans="1:29" ht="12.75">
      <c r="A8" s="93"/>
      <c r="B8" s="7" t="s">
        <v>688</v>
      </c>
      <c r="C8" s="192">
        <v>2.5</v>
      </c>
      <c r="D8" s="206">
        <f t="shared" si="0"/>
        <v>0</v>
      </c>
      <c r="F8" s="155"/>
      <c r="G8" s="7" t="s">
        <v>712</v>
      </c>
      <c r="H8" s="192">
        <v>2.5</v>
      </c>
      <c r="I8" s="206">
        <f t="shared" si="1"/>
        <v>0</v>
      </c>
      <c r="K8" s="93"/>
      <c r="L8" s="7" t="s">
        <v>736</v>
      </c>
      <c r="M8" s="192">
        <v>2.5</v>
      </c>
      <c r="N8" s="206">
        <f t="shared" si="2"/>
        <v>0</v>
      </c>
      <c r="P8" s="93"/>
      <c r="Q8" s="7"/>
      <c r="R8" s="192">
        <v>2.5</v>
      </c>
      <c r="S8" s="206">
        <f t="shared" si="3"/>
        <v>0</v>
      </c>
      <c r="U8" s="70"/>
      <c r="V8" s="4"/>
      <c r="W8" s="37"/>
      <c r="X8" s="37"/>
      <c r="Y8" s="4"/>
      <c r="Z8" s="70"/>
      <c r="AA8" s="4"/>
      <c r="AB8" s="37"/>
      <c r="AC8" s="37"/>
    </row>
    <row r="9" spans="1:29" ht="12.75">
      <c r="A9" s="93"/>
      <c r="B9" s="7" t="s">
        <v>689</v>
      </c>
      <c r="C9" s="192">
        <v>15</v>
      </c>
      <c r="D9" s="206">
        <f t="shared" si="0"/>
        <v>0</v>
      </c>
      <c r="F9" s="155"/>
      <c r="G9" s="7" t="s">
        <v>713</v>
      </c>
      <c r="H9" s="192">
        <v>15</v>
      </c>
      <c r="I9" s="206">
        <f t="shared" si="1"/>
        <v>0</v>
      </c>
      <c r="K9" s="93"/>
      <c r="L9" s="7" t="s">
        <v>737</v>
      </c>
      <c r="M9" s="192">
        <v>15</v>
      </c>
      <c r="N9" s="206">
        <f t="shared" si="2"/>
        <v>0</v>
      </c>
      <c r="P9" s="93"/>
      <c r="Q9" s="7"/>
      <c r="R9" s="192">
        <v>15</v>
      </c>
      <c r="S9" s="206">
        <f t="shared" si="3"/>
        <v>0</v>
      </c>
      <c r="U9" s="70"/>
      <c r="V9" s="4"/>
      <c r="W9" s="37"/>
      <c r="X9" s="37"/>
      <c r="Y9" s="4"/>
      <c r="Z9" s="70"/>
      <c r="AA9" s="4"/>
      <c r="AB9" s="37"/>
      <c r="AC9" s="37"/>
    </row>
    <row r="10" spans="1:29" ht="12.75">
      <c r="A10" s="93"/>
      <c r="B10" s="7" t="s">
        <v>690</v>
      </c>
      <c r="C10" s="192">
        <v>2.5</v>
      </c>
      <c r="D10" s="206">
        <f t="shared" si="0"/>
        <v>0</v>
      </c>
      <c r="F10" s="155"/>
      <c r="G10" s="7" t="s">
        <v>714</v>
      </c>
      <c r="H10" s="192">
        <v>2.5</v>
      </c>
      <c r="I10" s="206">
        <f t="shared" si="1"/>
        <v>0</v>
      </c>
      <c r="K10" s="93"/>
      <c r="L10" s="7" t="s">
        <v>738</v>
      </c>
      <c r="M10" s="192">
        <v>2.5</v>
      </c>
      <c r="N10" s="206">
        <f t="shared" si="2"/>
        <v>0</v>
      </c>
      <c r="P10" s="93"/>
      <c r="Q10" s="7"/>
      <c r="R10" s="192">
        <v>2.5</v>
      </c>
      <c r="S10" s="206">
        <f t="shared" si="3"/>
        <v>0</v>
      </c>
      <c r="U10" s="70"/>
      <c r="V10" s="4"/>
      <c r="W10" s="37"/>
      <c r="X10" s="37"/>
      <c r="Y10" s="4"/>
      <c r="Z10" s="70"/>
      <c r="AA10" s="4"/>
      <c r="AB10" s="37"/>
      <c r="AC10" s="37"/>
    </row>
    <row r="11" spans="1:29" ht="12.75">
      <c r="A11" s="93"/>
      <c r="B11" s="7" t="s">
        <v>691</v>
      </c>
      <c r="C11" s="192">
        <v>15</v>
      </c>
      <c r="D11" s="206">
        <f t="shared" si="0"/>
        <v>0</v>
      </c>
      <c r="F11" s="155"/>
      <c r="G11" s="7" t="s">
        <v>715</v>
      </c>
      <c r="H11" s="192">
        <v>15</v>
      </c>
      <c r="I11" s="206">
        <f t="shared" si="1"/>
        <v>0</v>
      </c>
      <c r="K11" s="93"/>
      <c r="L11" s="7" t="s">
        <v>739</v>
      </c>
      <c r="M11" s="192">
        <v>15</v>
      </c>
      <c r="N11" s="206">
        <f t="shared" si="2"/>
        <v>0</v>
      </c>
      <c r="P11" s="93"/>
      <c r="Q11" s="7"/>
      <c r="R11" s="192">
        <v>15</v>
      </c>
      <c r="S11" s="206">
        <f t="shared" si="3"/>
        <v>0</v>
      </c>
      <c r="U11" s="70"/>
      <c r="V11" s="4"/>
      <c r="W11" s="37"/>
      <c r="X11" s="37"/>
      <c r="Y11" s="4"/>
      <c r="Z11" s="70"/>
      <c r="AA11" s="4"/>
      <c r="AB11" s="37"/>
      <c r="AC11" s="37"/>
    </row>
    <row r="12" spans="1:29" ht="12.75">
      <c r="A12" s="93"/>
      <c r="B12" s="7" t="s">
        <v>692</v>
      </c>
      <c r="C12" s="192">
        <v>2.5</v>
      </c>
      <c r="D12" s="206">
        <f t="shared" si="0"/>
        <v>0</v>
      </c>
      <c r="F12" s="155"/>
      <c r="G12" s="7" t="s">
        <v>716</v>
      </c>
      <c r="H12" s="192">
        <v>2.5</v>
      </c>
      <c r="I12" s="206">
        <f t="shared" si="1"/>
        <v>0</v>
      </c>
      <c r="K12" s="93"/>
      <c r="L12" s="7" t="s">
        <v>740</v>
      </c>
      <c r="M12" s="192">
        <v>2.5</v>
      </c>
      <c r="N12" s="206">
        <f t="shared" si="2"/>
        <v>0</v>
      </c>
      <c r="P12" s="93"/>
      <c r="Q12" s="7"/>
      <c r="R12" s="192">
        <v>2.5</v>
      </c>
      <c r="S12" s="206">
        <f t="shared" si="3"/>
        <v>0</v>
      </c>
      <c r="U12" s="70"/>
      <c r="V12" s="4"/>
      <c r="W12" s="37"/>
      <c r="X12" s="37"/>
      <c r="Y12" s="4"/>
      <c r="Z12" s="70"/>
      <c r="AA12" s="4"/>
      <c r="AB12" s="37"/>
      <c r="AC12" s="37"/>
    </row>
    <row r="13" spans="1:29" ht="12.75">
      <c r="A13" s="93"/>
      <c r="B13" s="7" t="s">
        <v>693</v>
      </c>
      <c r="C13" s="192">
        <v>15</v>
      </c>
      <c r="D13" s="206">
        <f t="shared" si="0"/>
        <v>0</v>
      </c>
      <c r="F13" s="155"/>
      <c r="G13" s="7" t="s">
        <v>717</v>
      </c>
      <c r="H13" s="192">
        <v>15</v>
      </c>
      <c r="I13" s="206">
        <f t="shared" si="1"/>
        <v>0</v>
      </c>
      <c r="K13" s="93"/>
      <c r="L13" s="7" t="s">
        <v>741</v>
      </c>
      <c r="M13" s="192">
        <v>15</v>
      </c>
      <c r="N13" s="206">
        <f t="shared" si="2"/>
        <v>0</v>
      </c>
      <c r="P13" s="93"/>
      <c r="Q13" s="7"/>
      <c r="R13" s="192">
        <v>15</v>
      </c>
      <c r="S13" s="206">
        <f t="shared" si="3"/>
        <v>0</v>
      </c>
      <c r="U13" s="70"/>
      <c r="V13" s="4"/>
      <c r="W13" s="37"/>
      <c r="X13" s="37"/>
      <c r="Y13" s="4"/>
      <c r="Z13" s="70"/>
      <c r="AA13" s="4"/>
      <c r="AB13" s="37"/>
      <c r="AC13" s="37"/>
    </row>
    <row r="14" spans="1:29" ht="12.75">
      <c r="A14" s="93"/>
      <c r="B14" s="7" t="s">
        <v>694</v>
      </c>
      <c r="C14" s="192">
        <v>2.5</v>
      </c>
      <c r="D14" s="206">
        <f t="shared" si="0"/>
        <v>0</v>
      </c>
      <c r="F14" s="155"/>
      <c r="G14" s="7" t="s">
        <v>718</v>
      </c>
      <c r="H14" s="192">
        <v>2.5</v>
      </c>
      <c r="I14" s="206">
        <f t="shared" si="1"/>
        <v>0</v>
      </c>
      <c r="K14" s="93"/>
      <c r="L14" s="7" t="s">
        <v>742</v>
      </c>
      <c r="M14" s="192">
        <v>2.5</v>
      </c>
      <c r="N14" s="206">
        <f t="shared" si="2"/>
        <v>0</v>
      </c>
      <c r="P14" s="93"/>
      <c r="Q14" s="7"/>
      <c r="R14" s="192">
        <v>2.5</v>
      </c>
      <c r="S14" s="206">
        <f t="shared" si="3"/>
        <v>0</v>
      </c>
      <c r="U14" s="70"/>
      <c r="V14" s="4"/>
      <c r="W14" s="37"/>
      <c r="X14" s="37"/>
      <c r="Y14" s="4"/>
      <c r="Z14" s="70"/>
      <c r="AA14" s="4"/>
      <c r="AB14" s="37"/>
      <c r="AC14" s="37"/>
    </row>
    <row r="15" spans="1:29" ht="12.75">
      <c r="A15" s="93"/>
      <c r="B15" s="7" t="s">
        <v>695</v>
      </c>
      <c r="C15" s="192">
        <v>15</v>
      </c>
      <c r="D15" s="206">
        <f t="shared" si="0"/>
        <v>0</v>
      </c>
      <c r="F15" s="155"/>
      <c r="G15" s="7" t="s">
        <v>719</v>
      </c>
      <c r="H15" s="192">
        <v>15</v>
      </c>
      <c r="I15" s="206">
        <f t="shared" si="1"/>
        <v>0</v>
      </c>
      <c r="K15" s="93"/>
      <c r="L15" s="7" t="s">
        <v>743</v>
      </c>
      <c r="M15" s="192">
        <v>15</v>
      </c>
      <c r="N15" s="206">
        <f t="shared" si="2"/>
        <v>0</v>
      </c>
      <c r="P15" s="93"/>
      <c r="Q15" s="7"/>
      <c r="R15" s="192">
        <v>15</v>
      </c>
      <c r="S15" s="206">
        <f t="shared" si="3"/>
        <v>0</v>
      </c>
      <c r="U15" s="70"/>
      <c r="V15" s="4"/>
      <c r="W15" s="37"/>
      <c r="X15" s="37"/>
      <c r="Y15" s="4"/>
      <c r="Z15" s="70"/>
      <c r="AA15" s="4"/>
      <c r="AB15" s="37"/>
      <c r="AC15" s="37"/>
    </row>
    <row r="16" spans="1:29" ht="12.75">
      <c r="A16" s="93"/>
      <c r="B16" s="7" t="s">
        <v>696</v>
      </c>
      <c r="C16" s="192">
        <v>2.5</v>
      </c>
      <c r="D16" s="206">
        <f t="shared" si="0"/>
        <v>0</v>
      </c>
      <c r="F16" s="155"/>
      <c r="G16" s="7" t="s">
        <v>720</v>
      </c>
      <c r="H16" s="192">
        <v>2.5</v>
      </c>
      <c r="I16" s="206">
        <f t="shared" si="1"/>
        <v>0</v>
      </c>
      <c r="K16" s="93"/>
      <c r="L16" s="7"/>
      <c r="M16" s="192">
        <v>2.5</v>
      </c>
      <c r="N16" s="206">
        <f t="shared" si="2"/>
        <v>0</v>
      </c>
      <c r="P16" s="93"/>
      <c r="Q16" s="7"/>
      <c r="R16" s="192">
        <v>2.5</v>
      </c>
      <c r="S16" s="206">
        <f t="shared" si="3"/>
        <v>0</v>
      </c>
      <c r="U16" s="70"/>
      <c r="V16" s="4"/>
      <c r="W16" s="37"/>
      <c r="X16" s="37"/>
      <c r="Y16" s="4"/>
      <c r="Z16" s="70"/>
      <c r="AA16" s="4"/>
      <c r="AB16" s="37"/>
      <c r="AC16" s="37"/>
    </row>
    <row r="17" spans="1:29" ht="12.75">
      <c r="A17" s="93"/>
      <c r="B17" s="7" t="s">
        <v>697</v>
      </c>
      <c r="C17" s="192">
        <v>15</v>
      </c>
      <c r="D17" s="206">
        <f t="shared" si="0"/>
        <v>0</v>
      </c>
      <c r="F17" s="155"/>
      <c r="G17" s="7" t="s">
        <v>721</v>
      </c>
      <c r="H17" s="192">
        <v>15</v>
      </c>
      <c r="I17" s="206">
        <f t="shared" si="1"/>
        <v>0</v>
      </c>
      <c r="K17" s="93"/>
      <c r="L17" s="7"/>
      <c r="M17" s="192">
        <v>15</v>
      </c>
      <c r="N17" s="206">
        <f t="shared" si="2"/>
        <v>0</v>
      </c>
      <c r="P17" s="93"/>
      <c r="Q17" s="7"/>
      <c r="R17" s="192">
        <v>15</v>
      </c>
      <c r="S17" s="206">
        <f t="shared" si="3"/>
        <v>0</v>
      </c>
      <c r="U17" s="70"/>
      <c r="V17" s="4"/>
      <c r="W17" s="37"/>
      <c r="X17" s="37"/>
      <c r="Y17" s="4"/>
      <c r="Z17" s="70"/>
      <c r="AA17" s="4"/>
      <c r="AB17" s="37"/>
      <c r="AC17" s="37"/>
    </row>
    <row r="18" spans="1:29" ht="12.75">
      <c r="A18" s="93"/>
      <c r="B18" s="7" t="s">
        <v>698</v>
      </c>
      <c r="C18" s="192">
        <v>2.5</v>
      </c>
      <c r="D18" s="206">
        <f t="shared" si="0"/>
        <v>0</v>
      </c>
      <c r="F18" s="155"/>
      <c r="G18" s="7" t="s">
        <v>722</v>
      </c>
      <c r="H18" s="192">
        <v>2.5</v>
      </c>
      <c r="I18" s="206">
        <f t="shared" si="1"/>
        <v>0</v>
      </c>
      <c r="K18" s="93"/>
      <c r="L18" s="7"/>
      <c r="M18" s="192">
        <v>2.5</v>
      </c>
      <c r="N18" s="206">
        <f t="shared" si="2"/>
        <v>0</v>
      </c>
      <c r="P18" s="93"/>
      <c r="Q18" s="7"/>
      <c r="R18" s="192">
        <v>2.5</v>
      </c>
      <c r="S18" s="206">
        <f t="shared" si="3"/>
        <v>0</v>
      </c>
      <c r="U18" s="70"/>
      <c r="V18" s="4"/>
      <c r="W18" s="37"/>
      <c r="X18" s="37"/>
      <c r="Y18" s="4"/>
      <c r="Z18" s="70"/>
      <c r="AA18" s="4"/>
      <c r="AB18" s="37"/>
      <c r="AC18" s="37"/>
    </row>
    <row r="19" spans="1:29" ht="12.75">
      <c r="A19" s="93"/>
      <c r="B19" s="7" t="s">
        <v>699</v>
      </c>
      <c r="C19" s="192">
        <v>15</v>
      </c>
      <c r="D19" s="206">
        <f t="shared" si="0"/>
        <v>0</v>
      </c>
      <c r="F19" s="155"/>
      <c r="G19" s="7" t="s">
        <v>723</v>
      </c>
      <c r="H19" s="192">
        <v>15</v>
      </c>
      <c r="I19" s="206">
        <f t="shared" si="1"/>
        <v>0</v>
      </c>
      <c r="K19" s="93"/>
      <c r="L19" s="7"/>
      <c r="M19" s="192">
        <v>15</v>
      </c>
      <c r="N19" s="206">
        <f t="shared" si="2"/>
        <v>0</v>
      </c>
      <c r="P19" s="93"/>
      <c r="Q19" s="7"/>
      <c r="R19" s="192">
        <v>15</v>
      </c>
      <c r="S19" s="206">
        <f t="shared" si="3"/>
        <v>0</v>
      </c>
      <c r="U19" s="70"/>
      <c r="V19" s="4"/>
      <c r="W19" s="37"/>
      <c r="X19" s="37"/>
      <c r="Y19" s="4"/>
      <c r="Z19" s="70"/>
      <c r="AA19" s="4"/>
      <c r="AB19" s="37"/>
      <c r="AC19" s="37"/>
    </row>
    <row r="20" spans="1:29" ht="12.75">
      <c r="A20" s="93"/>
      <c r="B20" s="7" t="s">
        <v>700</v>
      </c>
      <c r="C20" s="192">
        <v>2.5</v>
      </c>
      <c r="D20" s="206">
        <f t="shared" si="0"/>
        <v>0</v>
      </c>
      <c r="F20" s="155"/>
      <c r="G20" s="7" t="s">
        <v>724</v>
      </c>
      <c r="H20" s="192">
        <v>2.5</v>
      </c>
      <c r="I20" s="206">
        <f t="shared" si="1"/>
        <v>0</v>
      </c>
      <c r="K20" s="93"/>
      <c r="L20" s="7"/>
      <c r="M20" s="192">
        <v>2.5</v>
      </c>
      <c r="N20" s="206">
        <f t="shared" si="2"/>
        <v>0</v>
      </c>
      <c r="P20" s="93"/>
      <c r="Q20" s="7"/>
      <c r="R20" s="192">
        <v>2.5</v>
      </c>
      <c r="S20" s="206">
        <f t="shared" si="3"/>
        <v>0</v>
      </c>
      <c r="U20" s="70"/>
      <c r="V20" s="4"/>
      <c r="W20" s="37"/>
      <c r="X20" s="37"/>
      <c r="Y20" s="4"/>
      <c r="Z20" s="70"/>
      <c r="AA20" s="4"/>
      <c r="AB20" s="37"/>
      <c r="AC20" s="37"/>
    </row>
    <row r="21" spans="1:29" ht="12.75">
      <c r="A21" s="93"/>
      <c r="B21" s="7" t="s">
        <v>701</v>
      </c>
      <c r="C21" s="192">
        <v>15</v>
      </c>
      <c r="D21" s="206">
        <f t="shared" si="0"/>
        <v>0</v>
      </c>
      <c r="F21" s="155"/>
      <c r="G21" s="7" t="s">
        <v>725</v>
      </c>
      <c r="H21" s="192">
        <v>15</v>
      </c>
      <c r="I21" s="206">
        <f t="shared" si="1"/>
        <v>0</v>
      </c>
      <c r="K21" s="93"/>
      <c r="L21" s="7"/>
      <c r="M21" s="192">
        <v>15</v>
      </c>
      <c r="N21" s="206">
        <f t="shared" si="2"/>
        <v>0</v>
      </c>
      <c r="P21" s="93"/>
      <c r="Q21" s="7"/>
      <c r="R21" s="192">
        <v>15</v>
      </c>
      <c r="S21" s="206">
        <f t="shared" si="3"/>
        <v>0</v>
      </c>
      <c r="U21" s="70"/>
      <c r="V21" s="4"/>
      <c r="W21" s="37"/>
      <c r="X21" s="37"/>
      <c r="Y21" s="4"/>
      <c r="Z21" s="70"/>
      <c r="AA21" s="4"/>
      <c r="AB21" s="37"/>
      <c r="AC21" s="37"/>
    </row>
    <row r="22" spans="1:29" ht="12.75">
      <c r="A22" s="93"/>
      <c r="B22" s="7" t="s">
        <v>702</v>
      </c>
      <c r="C22" s="192">
        <v>2.5</v>
      </c>
      <c r="D22" s="206">
        <f t="shared" si="0"/>
        <v>0</v>
      </c>
      <c r="F22" s="155"/>
      <c r="G22" s="7" t="s">
        <v>726</v>
      </c>
      <c r="H22" s="192">
        <v>2.5</v>
      </c>
      <c r="I22" s="206">
        <f t="shared" si="1"/>
        <v>0</v>
      </c>
      <c r="K22" s="93"/>
      <c r="L22" s="7"/>
      <c r="M22" s="192">
        <v>2.5</v>
      </c>
      <c r="N22" s="206">
        <f t="shared" si="2"/>
        <v>0</v>
      </c>
      <c r="P22" s="93"/>
      <c r="Q22" s="7"/>
      <c r="R22" s="192">
        <v>2.5</v>
      </c>
      <c r="S22" s="206">
        <f t="shared" si="3"/>
        <v>0</v>
      </c>
      <c r="U22" s="70"/>
      <c r="V22" s="4"/>
      <c r="W22" s="37"/>
      <c r="X22" s="37"/>
      <c r="Y22" s="4"/>
      <c r="Z22" s="70"/>
      <c r="AA22" s="4"/>
      <c r="AB22" s="37"/>
      <c r="AC22" s="37"/>
    </row>
    <row r="23" spans="1:29" ht="12.75">
      <c r="A23" s="93"/>
      <c r="B23" s="7" t="s">
        <v>703</v>
      </c>
      <c r="C23" s="192">
        <v>15</v>
      </c>
      <c r="D23" s="206">
        <f t="shared" si="0"/>
        <v>0</v>
      </c>
      <c r="F23" s="155"/>
      <c r="G23" s="7" t="s">
        <v>727</v>
      </c>
      <c r="H23" s="192">
        <v>15</v>
      </c>
      <c r="I23" s="206">
        <f t="shared" si="1"/>
        <v>0</v>
      </c>
      <c r="K23" s="93"/>
      <c r="L23" s="7"/>
      <c r="M23" s="192">
        <v>15</v>
      </c>
      <c r="N23" s="206">
        <f t="shared" si="2"/>
        <v>0</v>
      </c>
      <c r="P23" s="93"/>
      <c r="Q23" s="7"/>
      <c r="R23" s="192">
        <v>15</v>
      </c>
      <c r="S23" s="206">
        <f t="shared" si="3"/>
        <v>0</v>
      </c>
      <c r="U23" s="70"/>
      <c r="V23" s="4"/>
      <c r="W23" s="37"/>
      <c r="X23" s="37"/>
      <c r="Y23" s="4"/>
      <c r="Z23" s="70"/>
      <c r="AA23" s="4"/>
      <c r="AB23" s="37"/>
      <c r="AC23" s="37"/>
    </row>
    <row r="24" spans="1:29" ht="12.75">
      <c r="A24" s="93"/>
      <c r="B24" s="7" t="s">
        <v>704</v>
      </c>
      <c r="C24" s="192">
        <v>2.5</v>
      </c>
      <c r="D24" s="206">
        <f t="shared" si="0"/>
        <v>0</v>
      </c>
      <c r="F24" s="155"/>
      <c r="G24" s="7" t="s">
        <v>728</v>
      </c>
      <c r="H24" s="192">
        <v>2.5</v>
      </c>
      <c r="I24" s="206">
        <f t="shared" si="1"/>
        <v>0</v>
      </c>
      <c r="K24" s="93"/>
      <c r="L24" s="7"/>
      <c r="M24" s="192">
        <v>2.5</v>
      </c>
      <c r="N24" s="206">
        <f t="shared" si="2"/>
        <v>0</v>
      </c>
      <c r="P24" s="93"/>
      <c r="Q24" s="7"/>
      <c r="R24" s="192">
        <v>2.5</v>
      </c>
      <c r="S24" s="206">
        <f t="shared" si="3"/>
        <v>0</v>
      </c>
      <c r="U24" s="70"/>
      <c r="V24" s="4"/>
      <c r="W24" s="37"/>
      <c r="X24" s="37"/>
      <c r="Y24" s="4"/>
      <c r="Z24" s="70"/>
      <c r="AA24" s="4"/>
      <c r="AB24" s="37"/>
      <c r="AC24" s="37"/>
    </row>
    <row r="25" spans="1:29" ht="12.75">
      <c r="A25" s="93"/>
      <c r="B25" s="7" t="s">
        <v>705</v>
      </c>
      <c r="C25" s="192">
        <v>15</v>
      </c>
      <c r="D25" s="206">
        <f t="shared" si="0"/>
        <v>0</v>
      </c>
      <c r="F25" s="155"/>
      <c r="G25" s="7" t="s">
        <v>729</v>
      </c>
      <c r="H25" s="192">
        <v>15</v>
      </c>
      <c r="I25" s="206">
        <f t="shared" si="1"/>
        <v>0</v>
      </c>
      <c r="K25" s="93"/>
      <c r="L25" s="7"/>
      <c r="M25" s="192">
        <v>15</v>
      </c>
      <c r="N25" s="206">
        <f t="shared" si="2"/>
        <v>0</v>
      </c>
      <c r="P25" s="93"/>
      <c r="Q25" s="7"/>
      <c r="R25" s="192">
        <v>15</v>
      </c>
      <c r="S25" s="206">
        <f t="shared" si="3"/>
        <v>0</v>
      </c>
      <c r="U25" s="70"/>
      <c r="V25" s="4"/>
      <c r="W25" s="37"/>
      <c r="X25" s="37"/>
      <c r="Y25" s="4"/>
      <c r="Z25" s="70"/>
      <c r="AA25" s="4"/>
      <c r="AB25" s="37"/>
      <c r="AC25" s="37"/>
    </row>
    <row r="26" spans="1:29" ht="12.75">
      <c r="A26" s="93"/>
      <c r="B26" s="7" t="s">
        <v>706</v>
      </c>
      <c r="C26" s="192">
        <v>2.5</v>
      </c>
      <c r="D26" s="206">
        <f t="shared" si="0"/>
        <v>0</v>
      </c>
      <c r="F26" s="155"/>
      <c r="G26" s="7" t="s">
        <v>730</v>
      </c>
      <c r="H26" s="192">
        <v>2.5</v>
      </c>
      <c r="I26" s="206">
        <f t="shared" si="1"/>
        <v>0</v>
      </c>
      <c r="K26" s="93"/>
      <c r="L26" s="7"/>
      <c r="M26" s="192">
        <v>2.5</v>
      </c>
      <c r="N26" s="206">
        <f t="shared" si="2"/>
        <v>0</v>
      </c>
      <c r="P26" s="93"/>
      <c r="Q26" s="7"/>
      <c r="R26" s="192">
        <v>2.5</v>
      </c>
      <c r="S26" s="206">
        <f t="shared" si="3"/>
        <v>0</v>
      </c>
      <c r="U26" s="70"/>
      <c r="V26" s="4"/>
      <c r="W26" s="37"/>
      <c r="X26" s="37"/>
      <c r="Y26" s="4"/>
      <c r="Z26" s="70"/>
      <c r="AA26" s="4"/>
      <c r="AB26" s="37"/>
      <c r="AC26" s="37"/>
    </row>
    <row r="27" spans="1:29" ht="13.5" thickBot="1">
      <c r="A27" s="96"/>
      <c r="B27" s="95" t="s">
        <v>707</v>
      </c>
      <c r="C27" s="193">
        <v>15</v>
      </c>
      <c r="D27" s="207">
        <f t="shared" si="0"/>
        <v>0</v>
      </c>
      <c r="F27" s="156"/>
      <c r="G27" s="95" t="s">
        <v>731</v>
      </c>
      <c r="H27" s="193">
        <v>15</v>
      </c>
      <c r="I27" s="207">
        <f t="shared" si="1"/>
        <v>0</v>
      </c>
      <c r="K27" s="96"/>
      <c r="L27" s="95"/>
      <c r="M27" s="193">
        <v>15</v>
      </c>
      <c r="N27" s="207">
        <f t="shared" si="2"/>
        <v>0</v>
      </c>
      <c r="P27" s="96"/>
      <c r="Q27" s="95"/>
      <c r="R27" s="193">
        <v>15</v>
      </c>
      <c r="S27" s="207">
        <f t="shared" si="3"/>
        <v>0</v>
      </c>
      <c r="U27" s="70"/>
      <c r="V27" s="4"/>
      <c r="W27" s="37"/>
      <c r="X27" s="37"/>
      <c r="Y27" s="4"/>
      <c r="Z27" s="70"/>
      <c r="AA27" s="4"/>
      <c r="AB27" s="37"/>
      <c r="AC27" s="37"/>
    </row>
    <row r="30" spans="1:4" ht="12.75">
      <c r="A30" s="168"/>
      <c r="B30" s="39"/>
      <c r="C30" s="39"/>
      <c r="D30" s="39"/>
    </row>
    <row r="31" spans="1:17" ht="27" customHeight="1">
      <c r="A31" s="70"/>
      <c r="B31" s="298" t="s">
        <v>651</v>
      </c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</row>
    <row r="32" spans="1:4" ht="12.75">
      <c r="A32" s="70"/>
      <c r="B32" s="4"/>
      <c r="C32" s="37"/>
      <c r="D32" s="37"/>
    </row>
    <row r="33" spans="1:4" ht="12.75">
      <c r="A33" s="70"/>
      <c r="B33" s="4"/>
      <c r="C33" s="37"/>
      <c r="D33" s="37"/>
    </row>
    <row r="34" spans="1:4" ht="12.75">
      <c r="A34" s="70"/>
      <c r="B34" s="4"/>
      <c r="C34" s="37"/>
      <c r="D34" s="37"/>
    </row>
  </sheetData>
  <mergeCells count="6">
    <mergeCell ref="B31:Q31"/>
    <mergeCell ref="P2:S2"/>
    <mergeCell ref="A1:F1"/>
    <mergeCell ref="A2:D2"/>
    <mergeCell ref="F2:I2"/>
    <mergeCell ref="K2:N2"/>
  </mergeCells>
  <hyperlinks>
    <hyperlink ref="A1:E1" location="Totals!A1" display="Click Here to go Back to Totals Page"/>
  </hyperlinks>
  <printOptions/>
  <pageMargins left="0.5" right="0.5" top="1" bottom="1" header="0.25" footer="0.5"/>
  <pageSetup horizontalDpi="600" verticalDpi="600" orientation="landscape" r:id="rId1"/>
  <headerFooter alignWithMargins="0">
    <oddHeader>&amp;C&amp;"Arial,Bold"Monthly Quilt Blocks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B1:T295"/>
  <sheetViews>
    <sheetView tabSelected="1" workbookViewId="0" topLeftCell="A1">
      <selection activeCell="P2" sqref="P2"/>
    </sheetView>
  </sheetViews>
  <sheetFormatPr defaultColWidth="9.140625" defaultRowHeight="15.75" customHeight="1"/>
  <cols>
    <col min="1" max="1" width="0.85546875" style="0" customWidth="1"/>
    <col min="2" max="2" width="4.28125" style="71" customWidth="1"/>
    <col min="3" max="3" width="24.28125" style="0" customWidth="1"/>
    <col min="4" max="4" width="7.28125" style="16" customWidth="1"/>
    <col min="5" max="5" width="8.421875" style="2" customWidth="1"/>
    <col min="6" max="6" width="0.9921875" style="0" customWidth="1"/>
    <col min="7" max="7" width="4.28125" style="71" customWidth="1"/>
    <col min="8" max="8" width="21.57421875" style="0" customWidth="1"/>
    <col min="9" max="9" width="7.28125" style="0" customWidth="1"/>
    <col min="10" max="10" width="8.421875" style="0" customWidth="1"/>
    <col min="11" max="11" width="0.9921875" style="0" customWidth="1"/>
    <col min="12" max="12" width="4.28125" style="71" customWidth="1"/>
    <col min="13" max="13" width="28.00390625" style="0" customWidth="1"/>
    <col min="14" max="14" width="7.28125" style="0" customWidth="1"/>
    <col min="15" max="15" width="8.421875" style="0" customWidth="1"/>
    <col min="17" max="17" width="4.28125" style="0" customWidth="1"/>
    <col min="18" max="18" width="28.00390625" style="0" customWidth="1"/>
    <col min="19" max="19" width="7.28125" style="0" customWidth="1"/>
    <col min="20" max="20" width="8.421875" style="0" customWidth="1"/>
  </cols>
  <sheetData>
    <row r="1" spans="2:5" ht="15.75" customHeight="1" thickBot="1">
      <c r="B1" s="303" t="s">
        <v>441</v>
      </c>
      <c r="C1" s="304"/>
      <c r="D1" s="304"/>
      <c r="E1" s="304"/>
    </row>
    <row r="2" spans="2:20" ht="15.75" customHeight="1" thickBot="1">
      <c r="B2" s="126" t="s">
        <v>0</v>
      </c>
      <c r="C2" s="50" t="s">
        <v>150</v>
      </c>
      <c r="D2" s="131" t="s">
        <v>143</v>
      </c>
      <c r="E2" s="51" t="s">
        <v>144</v>
      </c>
      <c r="G2" s="126" t="s">
        <v>0</v>
      </c>
      <c r="H2" s="50" t="s">
        <v>150</v>
      </c>
      <c r="I2" s="131" t="s">
        <v>143</v>
      </c>
      <c r="J2" s="51" t="s">
        <v>144</v>
      </c>
      <c r="L2" s="126" t="s">
        <v>0</v>
      </c>
      <c r="M2" s="50" t="s">
        <v>154</v>
      </c>
      <c r="N2" s="50" t="s">
        <v>143</v>
      </c>
      <c r="O2" s="51" t="s">
        <v>144</v>
      </c>
      <c r="Q2" s="69"/>
      <c r="R2" s="13"/>
      <c r="S2" s="13"/>
      <c r="T2" s="13"/>
    </row>
    <row r="3" spans="2:20" ht="15.75" customHeight="1">
      <c r="B3" s="84"/>
      <c r="C3" s="90" t="s">
        <v>621</v>
      </c>
      <c r="D3" s="91">
        <v>3.3</v>
      </c>
      <c r="E3" s="202">
        <f aca="true" t="shared" si="0" ref="E3:E11">B3*D3</f>
        <v>0</v>
      </c>
      <c r="G3" s="84"/>
      <c r="H3" s="183" t="s">
        <v>280</v>
      </c>
      <c r="I3" s="197">
        <v>3.3</v>
      </c>
      <c r="J3" s="202">
        <f aca="true" t="shared" si="1" ref="J3:J10">G3*I3</f>
        <v>0</v>
      </c>
      <c r="L3" s="84"/>
      <c r="M3" s="90" t="s">
        <v>155</v>
      </c>
      <c r="N3" s="91">
        <v>24.95</v>
      </c>
      <c r="O3" s="202">
        <f aca="true" t="shared" si="2" ref="O3:O13">L3*N3</f>
        <v>0</v>
      </c>
      <c r="Q3" s="67"/>
      <c r="R3" s="172"/>
      <c r="S3" s="15"/>
      <c r="T3" s="6"/>
    </row>
    <row r="4" spans="2:20" ht="15.75" customHeight="1">
      <c r="B4" s="83"/>
      <c r="C4" s="35" t="s">
        <v>238</v>
      </c>
      <c r="D4" s="10">
        <v>6.55</v>
      </c>
      <c r="E4" s="187">
        <f t="shared" si="0"/>
        <v>0</v>
      </c>
      <c r="G4" s="83"/>
      <c r="H4" s="35"/>
      <c r="I4" s="10"/>
      <c r="J4" s="187">
        <f t="shared" si="1"/>
        <v>0</v>
      </c>
      <c r="L4" s="83"/>
      <c r="M4" s="35" t="s">
        <v>156</v>
      </c>
      <c r="N4" s="10">
        <v>29.95</v>
      </c>
      <c r="O4" s="187">
        <f t="shared" si="2"/>
        <v>0</v>
      </c>
      <c r="Q4" s="67"/>
      <c r="R4" s="172"/>
      <c r="S4" s="15"/>
      <c r="T4" s="6"/>
    </row>
    <row r="5" spans="2:20" ht="15.75" customHeight="1">
      <c r="B5" s="83"/>
      <c r="C5" s="35" t="s">
        <v>678</v>
      </c>
      <c r="D5" s="10">
        <v>10.95</v>
      </c>
      <c r="E5" s="187">
        <f t="shared" si="0"/>
        <v>0</v>
      </c>
      <c r="G5" s="83"/>
      <c r="H5" s="35"/>
      <c r="I5" s="10"/>
      <c r="J5" s="187">
        <f t="shared" si="1"/>
        <v>0</v>
      </c>
      <c r="L5" s="83"/>
      <c r="M5" s="35" t="s">
        <v>157</v>
      </c>
      <c r="N5" s="10">
        <v>34.95</v>
      </c>
      <c r="O5" s="187">
        <f t="shared" si="2"/>
        <v>0</v>
      </c>
      <c r="Q5" s="67"/>
      <c r="R5" s="172"/>
      <c r="S5" s="15"/>
      <c r="T5" s="6"/>
    </row>
    <row r="6" spans="2:20" ht="15.75" customHeight="1">
      <c r="B6" s="83"/>
      <c r="C6" s="35" t="s">
        <v>622</v>
      </c>
      <c r="D6" s="10">
        <v>5.25</v>
      </c>
      <c r="E6" s="187">
        <f t="shared" si="0"/>
        <v>0</v>
      </c>
      <c r="G6" s="83"/>
      <c r="H6" s="35"/>
      <c r="I6" s="10"/>
      <c r="J6" s="187">
        <f t="shared" si="1"/>
        <v>0</v>
      </c>
      <c r="L6" s="83"/>
      <c r="M6" s="35" t="s">
        <v>158</v>
      </c>
      <c r="N6" s="10">
        <v>34.95</v>
      </c>
      <c r="O6" s="187">
        <f t="shared" si="2"/>
        <v>0</v>
      </c>
      <c r="Q6" s="67"/>
      <c r="R6" s="172"/>
      <c r="S6" s="15"/>
      <c r="T6" s="6"/>
    </row>
    <row r="7" spans="2:20" ht="15.75" customHeight="1">
      <c r="B7" s="83"/>
      <c r="C7" s="35" t="s">
        <v>623</v>
      </c>
      <c r="D7" s="10">
        <v>2.75</v>
      </c>
      <c r="E7" s="187">
        <f t="shared" si="0"/>
        <v>0</v>
      </c>
      <c r="G7" s="83"/>
      <c r="H7" s="35"/>
      <c r="I7" s="10"/>
      <c r="J7" s="187">
        <f t="shared" si="1"/>
        <v>0</v>
      </c>
      <c r="L7" s="83"/>
      <c r="M7" s="35" t="s">
        <v>258</v>
      </c>
      <c r="N7" s="10">
        <v>19.95</v>
      </c>
      <c r="O7" s="187">
        <f t="shared" si="2"/>
        <v>0</v>
      </c>
      <c r="Q7" s="67"/>
      <c r="R7" s="172"/>
      <c r="S7" s="15"/>
      <c r="T7" s="6"/>
    </row>
    <row r="8" spans="2:20" ht="15.75" customHeight="1">
      <c r="B8" s="83"/>
      <c r="C8" s="35" t="s">
        <v>239</v>
      </c>
      <c r="D8" s="10">
        <v>5.25</v>
      </c>
      <c r="E8" s="187">
        <f t="shared" si="0"/>
        <v>0</v>
      </c>
      <c r="G8" s="83"/>
      <c r="H8" s="35"/>
      <c r="I8" s="10"/>
      <c r="J8" s="187">
        <f t="shared" si="1"/>
        <v>0</v>
      </c>
      <c r="L8" s="83"/>
      <c r="M8" s="35" t="s">
        <v>260</v>
      </c>
      <c r="N8" s="10">
        <v>29.95</v>
      </c>
      <c r="O8" s="187">
        <f t="shared" si="2"/>
        <v>0</v>
      </c>
      <c r="Q8" s="67"/>
      <c r="R8" s="172"/>
      <c r="S8" s="15"/>
      <c r="T8" s="6"/>
    </row>
    <row r="9" spans="2:20" ht="15.75" customHeight="1">
      <c r="B9" s="83"/>
      <c r="C9" s="35" t="s">
        <v>259</v>
      </c>
      <c r="D9" s="10">
        <v>3.5</v>
      </c>
      <c r="E9" s="187">
        <f t="shared" si="0"/>
        <v>0</v>
      </c>
      <c r="G9" s="83"/>
      <c r="H9" s="35"/>
      <c r="I9" s="10"/>
      <c r="J9" s="187">
        <f t="shared" si="1"/>
        <v>0</v>
      </c>
      <c r="L9" s="83"/>
      <c r="M9" s="35" t="s">
        <v>194</v>
      </c>
      <c r="N9" s="10">
        <v>7.5</v>
      </c>
      <c r="O9" s="187">
        <f t="shared" si="2"/>
        <v>0</v>
      </c>
      <c r="Q9" s="67"/>
      <c r="R9" s="172"/>
      <c r="S9" s="15"/>
      <c r="T9" s="6"/>
    </row>
    <row r="10" spans="2:20" ht="15.75" customHeight="1" thickBot="1">
      <c r="B10" s="83"/>
      <c r="C10" s="35" t="s">
        <v>261</v>
      </c>
      <c r="D10" s="10">
        <v>15</v>
      </c>
      <c r="E10" s="187">
        <f t="shared" si="0"/>
        <v>0</v>
      </c>
      <c r="G10" s="87"/>
      <c r="H10" s="92"/>
      <c r="I10" s="89"/>
      <c r="J10" s="201">
        <f t="shared" si="1"/>
        <v>0</v>
      </c>
      <c r="L10" s="83"/>
      <c r="M10" s="35" t="s">
        <v>262</v>
      </c>
      <c r="N10" s="10">
        <v>5.95</v>
      </c>
      <c r="O10" s="187">
        <f t="shared" si="2"/>
        <v>0</v>
      </c>
      <c r="Q10" s="70"/>
      <c r="R10" s="33"/>
      <c r="S10" s="30"/>
      <c r="T10" s="6"/>
    </row>
    <row r="11" spans="2:20" ht="15.75" customHeight="1" thickBot="1">
      <c r="B11" s="83"/>
      <c r="C11" s="35" t="s">
        <v>151</v>
      </c>
      <c r="D11" s="10">
        <v>1.25</v>
      </c>
      <c r="E11" s="187">
        <f t="shared" si="0"/>
        <v>0</v>
      </c>
      <c r="G11" s="67"/>
      <c r="H11" s="172"/>
      <c r="I11" s="15"/>
      <c r="J11" s="6"/>
      <c r="L11" s="83"/>
      <c r="M11" s="35" t="s">
        <v>264</v>
      </c>
      <c r="N11" s="10">
        <v>5.95</v>
      </c>
      <c r="O11" s="187">
        <f t="shared" si="2"/>
        <v>0</v>
      </c>
      <c r="Q11" s="67"/>
      <c r="R11" s="172"/>
      <c r="S11" s="15"/>
      <c r="T11" s="6"/>
    </row>
    <row r="12" spans="2:20" ht="15.75" customHeight="1" thickBot="1">
      <c r="B12" s="83"/>
      <c r="C12" s="35" t="s">
        <v>448</v>
      </c>
      <c r="D12" s="10">
        <v>4.95</v>
      </c>
      <c r="E12" s="187">
        <f aca="true" t="shared" si="3" ref="E12:E17">B12*D12</f>
        <v>0</v>
      </c>
      <c r="G12" s="126" t="s">
        <v>0</v>
      </c>
      <c r="H12" s="50" t="s">
        <v>161</v>
      </c>
      <c r="I12" s="50" t="s">
        <v>143</v>
      </c>
      <c r="J12" s="51" t="s">
        <v>144</v>
      </c>
      <c r="L12" s="83"/>
      <c r="M12" s="35" t="s">
        <v>205</v>
      </c>
      <c r="N12" s="10">
        <v>10.95</v>
      </c>
      <c r="O12" s="187">
        <f t="shared" si="2"/>
        <v>0</v>
      </c>
      <c r="Q12" s="67"/>
      <c r="R12" s="172"/>
      <c r="S12" s="15"/>
      <c r="T12" s="6"/>
    </row>
    <row r="13" spans="2:20" ht="15.75" customHeight="1" thickBot="1">
      <c r="B13" s="83"/>
      <c r="C13" s="35" t="s">
        <v>263</v>
      </c>
      <c r="D13" s="10">
        <v>3.5</v>
      </c>
      <c r="E13" s="187">
        <f t="shared" si="3"/>
        <v>0</v>
      </c>
      <c r="G13" s="127"/>
      <c r="H13" s="128" t="s">
        <v>162</v>
      </c>
      <c r="I13" s="129"/>
      <c r="J13" s="130"/>
      <c r="L13" s="280"/>
      <c r="M13" s="309" t="s">
        <v>620</v>
      </c>
      <c r="N13" s="257">
        <v>12.95</v>
      </c>
      <c r="O13" s="254">
        <f t="shared" si="2"/>
        <v>0</v>
      </c>
      <c r="Q13" s="67"/>
      <c r="R13" s="172"/>
      <c r="S13" s="15"/>
      <c r="T13" s="6"/>
    </row>
    <row r="14" spans="2:20" ht="15.75" customHeight="1">
      <c r="B14" s="83"/>
      <c r="C14" s="35" t="s">
        <v>265</v>
      </c>
      <c r="D14" s="10">
        <v>3.5</v>
      </c>
      <c r="E14" s="187">
        <f t="shared" si="3"/>
        <v>0</v>
      </c>
      <c r="G14" s="84"/>
      <c r="H14" s="85" t="s">
        <v>163</v>
      </c>
      <c r="I14" s="86">
        <v>4.95</v>
      </c>
      <c r="J14" s="204">
        <f aca="true" t="shared" si="4" ref="J14:J19">G14*I14</f>
        <v>0</v>
      </c>
      <c r="L14" s="308"/>
      <c r="M14" s="310"/>
      <c r="N14" s="311"/>
      <c r="O14" s="255"/>
      <c r="Q14" s="67"/>
      <c r="R14" s="172"/>
      <c r="S14" s="15"/>
      <c r="T14" s="6"/>
    </row>
    <row r="15" spans="2:20" ht="15.75" customHeight="1">
      <c r="B15" s="83"/>
      <c r="C15" s="35" t="s">
        <v>266</v>
      </c>
      <c r="D15" s="10">
        <v>3.5</v>
      </c>
      <c r="E15" s="187">
        <f t="shared" si="3"/>
        <v>0</v>
      </c>
      <c r="G15" s="82"/>
      <c r="H15" s="36" t="s">
        <v>164</v>
      </c>
      <c r="I15" s="11">
        <v>4.95</v>
      </c>
      <c r="J15" s="205">
        <f t="shared" si="4"/>
        <v>0</v>
      </c>
      <c r="L15" s="83"/>
      <c r="M15" s="35" t="s">
        <v>267</v>
      </c>
      <c r="N15" s="10">
        <v>8.5</v>
      </c>
      <c r="O15" s="187">
        <f aca="true" t="shared" si="5" ref="O15:O21">L15*N15</f>
        <v>0</v>
      </c>
      <c r="Q15" s="214"/>
      <c r="R15" s="215"/>
      <c r="S15" s="214"/>
      <c r="T15" s="214"/>
    </row>
    <row r="16" spans="2:20" ht="15.75" customHeight="1">
      <c r="B16" s="83"/>
      <c r="C16" s="35" t="s">
        <v>268</v>
      </c>
      <c r="D16" s="10">
        <v>3.5</v>
      </c>
      <c r="E16" s="187">
        <f t="shared" si="3"/>
        <v>0</v>
      </c>
      <c r="G16" s="82"/>
      <c r="H16" s="36" t="s">
        <v>165</v>
      </c>
      <c r="I16" s="11">
        <v>4.95</v>
      </c>
      <c r="J16" s="205">
        <f t="shared" si="4"/>
        <v>0</v>
      </c>
      <c r="L16" s="83"/>
      <c r="M16" s="35" t="s">
        <v>195</v>
      </c>
      <c r="N16" s="10">
        <v>6.25</v>
      </c>
      <c r="O16" s="187">
        <f t="shared" si="5"/>
        <v>0</v>
      </c>
      <c r="Q16" s="67"/>
      <c r="R16" s="172"/>
      <c r="S16" s="15"/>
      <c r="T16" s="6"/>
    </row>
    <row r="17" spans="2:20" ht="15.75" customHeight="1">
      <c r="B17" s="83"/>
      <c r="C17" s="35" t="s">
        <v>269</v>
      </c>
      <c r="D17" s="10">
        <v>3.5</v>
      </c>
      <c r="E17" s="187">
        <f t="shared" si="3"/>
        <v>0</v>
      </c>
      <c r="G17" s="82"/>
      <c r="H17" s="36" t="s">
        <v>166</v>
      </c>
      <c r="I17" s="11">
        <v>4.95</v>
      </c>
      <c r="J17" s="205">
        <f t="shared" si="4"/>
        <v>0</v>
      </c>
      <c r="L17" s="83"/>
      <c r="M17" s="35" t="s">
        <v>196</v>
      </c>
      <c r="N17" s="10">
        <v>11.95</v>
      </c>
      <c r="O17" s="187">
        <f t="shared" si="5"/>
        <v>0</v>
      </c>
      <c r="Q17" s="67"/>
      <c r="R17" s="172"/>
      <c r="S17" s="15"/>
      <c r="T17" s="6"/>
    </row>
    <row r="18" spans="2:20" ht="15.75" customHeight="1">
      <c r="B18" s="83"/>
      <c r="C18" s="35" t="s">
        <v>270</v>
      </c>
      <c r="D18" s="10">
        <v>3.5</v>
      </c>
      <c r="E18" s="187">
        <f aca="true" t="shared" si="6" ref="E18:E25">B18*D18</f>
        <v>0</v>
      </c>
      <c r="G18" s="82"/>
      <c r="H18" s="36" t="s">
        <v>167</v>
      </c>
      <c r="I18" s="10">
        <v>4.95</v>
      </c>
      <c r="J18" s="187">
        <f t="shared" si="4"/>
        <v>0</v>
      </c>
      <c r="L18" s="83"/>
      <c r="M18" s="35" t="s">
        <v>271</v>
      </c>
      <c r="N18" s="10">
        <v>5.25</v>
      </c>
      <c r="O18" s="187">
        <f t="shared" si="5"/>
        <v>0</v>
      </c>
      <c r="Q18" s="67"/>
      <c r="R18" s="172"/>
      <c r="S18" s="15"/>
      <c r="T18" s="6"/>
    </row>
    <row r="19" spans="2:20" ht="15.75" customHeight="1" thickBot="1">
      <c r="B19" s="83"/>
      <c r="C19" s="35" t="s">
        <v>272</v>
      </c>
      <c r="D19" s="10">
        <v>3.5</v>
      </c>
      <c r="E19" s="187">
        <f t="shared" si="6"/>
        <v>0</v>
      </c>
      <c r="G19" s="87"/>
      <c r="H19" s="88" t="s">
        <v>168</v>
      </c>
      <c r="I19" s="89">
        <v>6.95</v>
      </c>
      <c r="J19" s="201">
        <f t="shared" si="4"/>
        <v>0</v>
      </c>
      <c r="L19" s="83"/>
      <c r="M19" s="35" t="s">
        <v>273</v>
      </c>
      <c r="N19" s="10">
        <v>7.5</v>
      </c>
      <c r="O19" s="187">
        <f t="shared" si="5"/>
        <v>0</v>
      </c>
      <c r="Q19" s="67"/>
      <c r="R19" s="172"/>
      <c r="S19" s="15"/>
      <c r="T19" s="6"/>
    </row>
    <row r="20" spans="2:20" ht="15.75" customHeight="1" thickBot="1">
      <c r="B20" s="83"/>
      <c r="C20" s="35" t="s">
        <v>274</v>
      </c>
      <c r="D20" s="10">
        <v>1.75</v>
      </c>
      <c r="E20" s="187">
        <f t="shared" si="6"/>
        <v>0</v>
      </c>
      <c r="G20" s="67"/>
      <c r="H20" s="12"/>
      <c r="I20" s="12"/>
      <c r="J20" s="5"/>
      <c r="L20" s="83"/>
      <c r="M20" s="35" t="s">
        <v>159</v>
      </c>
      <c r="N20" s="10">
        <v>6.95</v>
      </c>
      <c r="O20" s="187">
        <f t="shared" si="5"/>
        <v>0</v>
      </c>
      <c r="Q20" s="67"/>
      <c r="R20" s="172"/>
      <c r="S20" s="15"/>
      <c r="T20" s="6"/>
    </row>
    <row r="21" spans="2:20" ht="15.75" customHeight="1" thickBot="1">
      <c r="B21" s="83"/>
      <c r="C21" s="35" t="s">
        <v>275</v>
      </c>
      <c r="D21" s="10">
        <v>3.25</v>
      </c>
      <c r="E21" s="187">
        <f t="shared" si="6"/>
        <v>0</v>
      </c>
      <c r="G21" s="127"/>
      <c r="H21" s="128" t="s">
        <v>169</v>
      </c>
      <c r="I21" s="129"/>
      <c r="J21" s="130"/>
      <c r="L21" s="280"/>
      <c r="M21" s="309" t="s">
        <v>557</v>
      </c>
      <c r="N21" s="257">
        <v>2</v>
      </c>
      <c r="O21" s="254">
        <f t="shared" si="5"/>
        <v>0</v>
      </c>
      <c r="Q21" s="67"/>
      <c r="R21" s="172"/>
      <c r="S21" s="15"/>
      <c r="T21" s="6"/>
    </row>
    <row r="22" spans="2:20" ht="15.75" customHeight="1">
      <c r="B22" s="83"/>
      <c r="C22" s="35" t="s">
        <v>152</v>
      </c>
      <c r="D22" s="10">
        <v>3.25</v>
      </c>
      <c r="E22" s="187">
        <f t="shared" si="6"/>
        <v>0</v>
      </c>
      <c r="G22" s="84"/>
      <c r="H22" s="90" t="s">
        <v>170</v>
      </c>
      <c r="I22" s="91">
        <v>5.95</v>
      </c>
      <c r="J22" s="202">
        <f aca="true" t="shared" si="7" ref="J22:J27">G22*I22</f>
        <v>0</v>
      </c>
      <c r="L22" s="308"/>
      <c r="M22" s="310"/>
      <c r="N22" s="311"/>
      <c r="O22" s="255"/>
      <c r="Q22" s="67"/>
      <c r="R22" s="172"/>
      <c r="S22" s="15"/>
      <c r="T22" s="6"/>
    </row>
    <row r="23" spans="2:20" ht="15.75" customHeight="1">
      <c r="B23" s="83"/>
      <c r="C23" s="35" t="s">
        <v>554</v>
      </c>
      <c r="D23" s="10">
        <v>10</v>
      </c>
      <c r="E23" s="187">
        <f t="shared" si="6"/>
        <v>0</v>
      </c>
      <c r="G23" s="83"/>
      <c r="H23" s="35" t="s">
        <v>171</v>
      </c>
      <c r="I23" s="10">
        <v>5.95</v>
      </c>
      <c r="J23" s="187">
        <f t="shared" si="7"/>
        <v>0</v>
      </c>
      <c r="L23" s="83"/>
      <c r="M23" s="158" t="s">
        <v>553</v>
      </c>
      <c r="N23" s="10">
        <v>17.5</v>
      </c>
      <c r="O23" s="187">
        <f>L23*N23</f>
        <v>0</v>
      </c>
      <c r="Q23" s="214"/>
      <c r="R23" s="215"/>
      <c r="S23" s="214"/>
      <c r="T23" s="214"/>
    </row>
    <row r="24" spans="2:20" ht="15.75" customHeight="1">
      <c r="B24" s="93"/>
      <c r="C24" s="35" t="s">
        <v>624</v>
      </c>
      <c r="D24" s="10">
        <v>10</v>
      </c>
      <c r="E24" s="187">
        <f t="shared" si="6"/>
        <v>0</v>
      </c>
      <c r="G24" s="83"/>
      <c r="H24" s="35" t="s">
        <v>172</v>
      </c>
      <c r="I24" s="10">
        <v>5.95</v>
      </c>
      <c r="J24" s="187">
        <f t="shared" si="7"/>
        <v>0</v>
      </c>
      <c r="L24" s="83"/>
      <c r="M24" s="35" t="s">
        <v>160</v>
      </c>
      <c r="N24" s="10">
        <v>6.95</v>
      </c>
      <c r="O24" s="187">
        <f>L24*N24</f>
        <v>0</v>
      </c>
      <c r="Q24" s="67"/>
      <c r="R24" s="188"/>
      <c r="S24" s="15"/>
      <c r="T24" s="6"/>
    </row>
    <row r="25" spans="2:20" ht="15.75" customHeight="1">
      <c r="B25" s="93"/>
      <c r="C25" s="35" t="s">
        <v>276</v>
      </c>
      <c r="D25" s="10">
        <v>25</v>
      </c>
      <c r="E25" s="187">
        <f t="shared" si="6"/>
        <v>0</v>
      </c>
      <c r="G25" s="83"/>
      <c r="H25" s="35" t="s">
        <v>173</v>
      </c>
      <c r="I25" s="10">
        <v>5.95</v>
      </c>
      <c r="J25" s="187">
        <f t="shared" si="7"/>
        <v>0</v>
      </c>
      <c r="L25" s="185"/>
      <c r="M25" s="186"/>
      <c r="N25" s="184"/>
      <c r="O25" s="187">
        <f>L25*N25</f>
        <v>0</v>
      </c>
      <c r="Q25" s="67"/>
      <c r="R25" s="172"/>
      <c r="S25" s="15"/>
      <c r="T25" s="6"/>
    </row>
    <row r="26" spans="2:20" ht="15.75" customHeight="1">
      <c r="B26" s="93"/>
      <c r="C26" s="35" t="s">
        <v>153</v>
      </c>
      <c r="D26" s="10">
        <v>34.95</v>
      </c>
      <c r="E26" s="187">
        <f aca="true" t="shared" si="8" ref="E26:E35">B26*D26</f>
        <v>0</v>
      </c>
      <c r="G26" s="83"/>
      <c r="H26" s="35" t="s">
        <v>174</v>
      </c>
      <c r="I26" s="10">
        <v>5.95</v>
      </c>
      <c r="J26" s="187">
        <f t="shared" si="7"/>
        <v>0</v>
      </c>
      <c r="L26" s="83"/>
      <c r="M26" s="190"/>
      <c r="N26" s="203"/>
      <c r="O26" s="187">
        <f>L26*N26</f>
        <v>0</v>
      </c>
      <c r="Q26" s="67"/>
      <c r="R26" s="189"/>
      <c r="S26" s="5"/>
      <c r="T26" s="6"/>
    </row>
    <row r="27" spans="2:20" ht="15.75" customHeight="1" thickBot="1">
      <c r="B27" s="93"/>
      <c r="C27" s="35" t="s">
        <v>277</v>
      </c>
      <c r="D27" s="10">
        <v>3.95</v>
      </c>
      <c r="E27" s="187">
        <f t="shared" si="8"/>
        <v>0</v>
      </c>
      <c r="G27" s="87"/>
      <c r="H27" s="92" t="s">
        <v>175</v>
      </c>
      <c r="I27" s="89">
        <v>7.95</v>
      </c>
      <c r="J27" s="201">
        <f t="shared" si="7"/>
        <v>0</v>
      </c>
      <c r="L27" s="87"/>
      <c r="M27" s="92"/>
      <c r="N27" s="89"/>
      <c r="O27" s="201">
        <f>L27*N27</f>
        <v>0</v>
      </c>
      <c r="Q27" s="4"/>
      <c r="R27" s="4"/>
      <c r="S27" s="4"/>
      <c r="T27" s="4"/>
    </row>
    <row r="28" spans="2:10" ht="15.75" customHeight="1" thickBot="1">
      <c r="B28" s="93"/>
      <c r="C28" s="35" t="s">
        <v>278</v>
      </c>
      <c r="D28" s="10">
        <v>3.95</v>
      </c>
      <c r="E28" s="187">
        <f t="shared" si="8"/>
        <v>0</v>
      </c>
      <c r="G28" s="67"/>
      <c r="H28" s="172"/>
      <c r="I28" s="15"/>
      <c r="J28" s="6"/>
    </row>
    <row r="29" spans="2:15" ht="15.75" customHeight="1" thickBot="1">
      <c r="B29" s="93"/>
      <c r="C29" s="35" t="s">
        <v>279</v>
      </c>
      <c r="D29" s="10">
        <v>3.95</v>
      </c>
      <c r="E29" s="187">
        <f t="shared" si="8"/>
        <v>0</v>
      </c>
      <c r="G29" s="126" t="s">
        <v>0</v>
      </c>
      <c r="H29" s="50" t="s">
        <v>176</v>
      </c>
      <c r="I29" s="50" t="s">
        <v>143</v>
      </c>
      <c r="J29" s="51" t="s">
        <v>144</v>
      </c>
      <c r="L29" s="124" t="s">
        <v>0</v>
      </c>
      <c r="M29" s="125" t="s">
        <v>177</v>
      </c>
      <c r="N29" s="50" t="s">
        <v>143</v>
      </c>
      <c r="O29" s="51" t="s">
        <v>144</v>
      </c>
    </row>
    <row r="30" spans="2:15" ht="15.75" customHeight="1">
      <c r="B30" s="93"/>
      <c r="C30" s="35" t="s">
        <v>625</v>
      </c>
      <c r="D30" s="10">
        <v>10.5</v>
      </c>
      <c r="E30" s="187">
        <f t="shared" si="8"/>
        <v>0</v>
      </c>
      <c r="G30" s="82"/>
      <c r="H30" s="123" t="s">
        <v>422</v>
      </c>
      <c r="I30" s="122">
        <v>15.95</v>
      </c>
      <c r="J30" s="200">
        <f>G30*I30</f>
        <v>0</v>
      </c>
      <c r="L30" s="109"/>
      <c r="M30" s="123" t="s">
        <v>757</v>
      </c>
      <c r="N30" s="197">
        <v>3.19</v>
      </c>
      <c r="O30" s="200">
        <f aca="true" t="shared" si="9" ref="O30:O36">L30*N30</f>
        <v>0</v>
      </c>
    </row>
    <row r="31" spans="2:15" ht="15.75" customHeight="1">
      <c r="B31" s="93"/>
      <c r="C31" s="35" t="s">
        <v>626</v>
      </c>
      <c r="D31" s="10">
        <v>1.5</v>
      </c>
      <c r="E31" s="187">
        <f t="shared" si="8"/>
        <v>0</v>
      </c>
      <c r="G31" s="83"/>
      <c r="H31" s="35" t="s">
        <v>423</v>
      </c>
      <c r="I31" s="10">
        <v>5.35</v>
      </c>
      <c r="J31" s="187">
        <f>G31*I31</f>
        <v>0</v>
      </c>
      <c r="L31" s="93"/>
      <c r="M31" s="1" t="s">
        <v>758</v>
      </c>
      <c r="N31" s="194"/>
      <c r="O31" s="187">
        <f t="shared" si="9"/>
        <v>0</v>
      </c>
    </row>
    <row r="32" spans="2:15" ht="15.75" customHeight="1" thickBot="1">
      <c r="B32" s="93"/>
      <c r="C32" s="35" t="s">
        <v>240</v>
      </c>
      <c r="D32" s="10">
        <v>3.75</v>
      </c>
      <c r="E32" s="187">
        <f t="shared" si="8"/>
        <v>0</v>
      </c>
      <c r="G32" s="87"/>
      <c r="H32" s="191" t="s">
        <v>566</v>
      </c>
      <c r="I32" s="89">
        <v>5.25</v>
      </c>
      <c r="J32" s="201">
        <f>G32*I32</f>
        <v>0</v>
      </c>
      <c r="L32" s="93"/>
      <c r="M32" s="32"/>
      <c r="N32" s="194"/>
      <c r="O32" s="187">
        <f t="shared" si="9"/>
        <v>0</v>
      </c>
    </row>
    <row r="33" spans="2:15" ht="15.75" customHeight="1" thickBot="1">
      <c r="B33" s="93"/>
      <c r="C33" s="35" t="s">
        <v>199</v>
      </c>
      <c r="D33" s="10">
        <v>3.25</v>
      </c>
      <c r="E33" s="187">
        <f t="shared" si="8"/>
        <v>0</v>
      </c>
      <c r="G33" s="67"/>
      <c r="H33" s="5"/>
      <c r="I33" s="5"/>
      <c r="J33" s="5"/>
      <c r="L33" s="93"/>
      <c r="M33" s="32"/>
      <c r="N33" s="194"/>
      <c r="O33" s="187">
        <f t="shared" si="9"/>
        <v>0</v>
      </c>
    </row>
    <row r="34" spans="2:15" ht="15.75" customHeight="1">
      <c r="B34" s="93"/>
      <c r="C34" s="35" t="s">
        <v>198</v>
      </c>
      <c r="D34" s="10">
        <v>3</v>
      </c>
      <c r="E34" s="187">
        <f t="shared" si="8"/>
        <v>0</v>
      </c>
      <c r="G34" s="84"/>
      <c r="H34" s="90" t="s">
        <v>424</v>
      </c>
      <c r="I34" s="91">
        <v>13.5</v>
      </c>
      <c r="J34" s="202">
        <f>G34*I34</f>
        <v>0</v>
      </c>
      <c r="L34" s="93"/>
      <c r="M34" s="32"/>
      <c r="N34" s="194"/>
      <c r="O34" s="187">
        <f t="shared" si="9"/>
        <v>0</v>
      </c>
    </row>
    <row r="35" spans="2:15" ht="15.75" customHeight="1" thickBot="1">
      <c r="B35" s="96"/>
      <c r="C35" s="92" t="s">
        <v>197</v>
      </c>
      <c r="D35" s="89">
        <v>3.3</v>
      </c>
      <c r="E35" s="201">
        <f t="shared" si="8"/>
        <v>0</v>
      </c>
      <c r="G35" s="83"/>
      <c r="H35" s="35" t="s">
        <v>425</v>
      </c>
      <c r="I35" s="10">
        <v>4.5</v>
      </c>
      <c r="J35" s="187">
        <f>G35*I35</f>
        <v>0</v>
      </c>
      <c r="L35" s="93"/>
      <c r="M35" s="32"/>
      <c r="N35" s="194"/>
      <c r="O35" s="187">
        <f t="shared" si="9"/>
        <v>0</v>
      </c>
    </row>
    <row r="36" spans="2:15" ht="15.75" customHeight="1" thickBot="1">
      <c r="B36" s="70"/>
      <c r="C36" s="3"/>
      <c r="D36" s="31"/>
      <c r="E36" s="29"/>
      <c r="G36" s="87"/>
      <c r="H36" s="92" t="s">
        <v>567</v>
      </c>
      <c r="I36" s="89">
        <v>5.25</v>
      </c>
      <c r="J36" s="201">
        <f>G36*I36</f>
        <v>0</v>
      </c>
      <c r="L36" s="96"/>
      <c r="M36" s="94"/>
      <c r="N36" s="193"/>
      <c r="O36" s="201">
        <f t="shared" si="9"/>
        <v>0</v>
      </c>
    </row>
    <row r="37" spans="2:10" ht="15.75" customHeight="1">
      <c r="B37" s="70"/>
      <c r="C37" s="3"/>
      <c r="D37" s="31"/>
      <c r="E37" s="29"/>
      <c r="G37" s="67"/>
      <c r="H37" s="14"/>
      <c r="I37" s="5"/>
      <c r="J37" s="5"/>
    </row>
    <row r="38" spans="2:10" ht="15.75" customHeight="1">
      <c r="B38" s="70"/>
      <c r="C38" s="3"/>
      <c r="D38" s="31"/>
      <c r="E38" s="29"/>
      <c r="G38" s="67"/>
      <c r="H38" s="3"/>
      <c r="I38" s="15"/>
      <c r="J38" s="6"/>
    </row>
    <row r="39" spans="2:10" ht="15.75" customHeight="1">
      <c r="B39" s="70"/>
      <c r="C39" s="3"/>
      <c r="D39" s="31"/>
      <c r="E39" s="29"/>
      <c r="G39" s="67"/>
      <c r="H39" s="3"/>
      <c r="I39" s="15"/>
      <c r="J39" s="6"/>
    </row>
    <row r="40" spans="2:10" ht="15.75" customHeight="1">
      <c r="B40" s="70"/>
      <c r="C40" s="3"/>
      <c r="D40" s="31"/>
      <c r="E40" s="29"/>
      <c r="G40" s="67"/>
      <c r="H40" s="3"/>
      <c r="I40" s="15"/>
      <c r="J40" s="6"/>
    </row>
    <row r="41" spans="2:10" ht="15.75" customHeight="1">
      <c r="B41" s="70"/>
      <c r="C41" s="3"/>
      <c r="D41" s="31"/>
      <c r="E41" s="29"/>
      <c r="G41" s="67"/>
      <c r="H41" s="3"/>
      <c r="I41" s="15"/>
      <c r="J41" s="6"/>
    </row>
    <row r="42" spans="2:10" ht="15.75" customHeight="1">
      <c r="B42" s="70"/>
      <c r="C42" s="3"/>
      <c r="D42" s="31"/>
      <c r="E42" s="29"/>
      <c r="G42" s="67"/>
      <c r="H42" s="3"/>
      <c r="I42" s="15"/>
      <c r="J42" s="6"/>
    </row>
    <row r="43" spans="2:10" ht="15.75" customHeight="1">
      <c r="B43" s="70"/>
      <c r="C43" s="3"/>
      <c r="D43" s="31"/>
      <c r="E43" s="29"/>
      <c r="G43" s="67"/>
      <c r="H43" s="3"/>
      <c r="I43" s="15"/>
      <c r="J43" s="6"/>
    </row>
    <row r="44" spans="2:10" ht="15.75" customHeight="1">
      <c r="B44" s="70"/>
      <c r="C44" s="3"/>
      <c r="D44" s="31"/>
      <c r="E44" s="29"/>
      <c r="G44" s="67"/>
      <c r="H44" s="5"/>
      <c r="I44" s="5"/>
      <c r="J44" s="5"/>
    </row>
    <row r="45" spans="2:10" ht="15.75" customHeight="1">
      <c r="B45" s="70"/>
      <c r="C45" s="3"/>
      <c r="D45" s="31"/>
      <c r="E45" s="29"/>
      <c r="G45" s="67"/>
      <c r="H45" s="14"/>
      <c r="I45" s="5"/>
      <c r="J45" s="5"/>
    </row>
    <row r="46" spans="2:10" ht="15.75" customHeight="1">
      <c r="B46" s="70"/>
      <c r="C46" s="3"/>
      <c r="D46" s="31"/>
      <c r="E46" s="29"/>
      <c r="G46" s="67"/>
      <c r="H46" s="3"/>
      <c r="I46" s="15"/>
      <c r="J46" s="6"/>
    </row>
    <row r="47" spans="2:10" ht="15.75" customHeight="1">
      <c r="B47" s="70"/>
      <c r="C47" s="3"/>
      <c r="D47" s="31"/>
      <c r="E47" s="29"/>
      <c r="G47" s="67"/>
      <c r="H47" s="3"/>
      <c r="I47" s="15"/>
      <c r="J47" s="6"/>
    </row>
    <row r="48" spans="2:10" ht="15.75" customHeight="1">
      <c r="B48" s="70"/>
      <c r="C48" s="3"/>
      <c r="D48" s="31"/>
      <c r="E48" s="29"/>
      <c r="G48" s="67"/>
      <c r="H48" s="3"/>
      <c r="I48" s="15"/>
      <c r="J48" s="6"/>
    </row>
    <row r="49" spans="2:10" ht="15.75" customHeight="1">
      <c r="B49" s="70"/>
      <c r="C49" s="4"/>
      <c r="D49" s="30"/>
      <c r="E49" s="29"/>
      <c r="G49" s="67"/>
      <c r="H49" s="3"/>
      <c r="I49" s="15"/>
      <c r="J49" s="6"/>
    </row>
    <row r="50" spans="2:10" ht="15.75" customHeight="1">
      <c r="B50" s="70"/>
      <c r="C50" s="4"/>
      <c r="D50" s="30"/>
      <c r="E50" s="29"/>
      <c r="G50" s="67"/>
      <c r="H50" s="3"/>
      <c r="I50" s="15"/>
      <c r="J50" s="6"/>
    </row>
    <row r="51" spans="7:10" ht="15.75" customHeight="1">
      <c r="G51" s="67"/>
      <c r="H51" s="3"/>
      <c r="I51" s="15"/>
      <c r="J51" s="6"/>
    </row>
    <row r="52" spans="7:10" ht="15.75" customHeight="1">
      <c r="G52" s="70"/>
      <c r="H52" s="4"/>
      <c r="I52" s="4"/>
      <c r="J52" s="4"/>
    </row>
    <row r="53" spans="7:10" ht="15.75" customHeight="1">
      <c r="G53" s="70"/>
      <c r="H53" s="4"/>
      <c r="I53" s="4"/>
      <c r="J53" s="4"/>
    </row>
    <row r="54" spans="7:10" ht="15.75" customHeight="1">
      <c r="G54" s="70"/>
      <c r="H54" s="4"/>
      <c r="I54" s="4"/>
      <c r="J54" s="4"/>
    </row>
    <row r="55" spans="7:10" ht="15.75" customHeight="1">
      <c r="G55" s="70"/>
      <c r="H55" s="4"/>
      <c r="I55" s="4"/>
      <c r="J55" s="4"/>
    </row>
    <row r="56" spans="7:10" ht="15.75" customHeight="1">
      <c r="G56" s="70"/>
      <c r="H56" s="4"/>
      <c r="I56" s="4"/>
      <c r="J56" s="4"/>
    </row>
    <row r="57" spans="7:10" ht="15.75" customHeight="1">
      <c r="G57" s="70"/>
      <c r="H57" s="4"/>
      <c r="I57" s="4"/>
      <c r="J57" s="4"/>
    </row>
    <row r="58" spans="7:10" ht="15.75" customHeight="1">
      <c r="G58" s="70"/>
      <c r="H58" s="4"/>
      <c r="I58" s="4"/>
      <c r="J58" s="4"/>
    </row>
    <row r="59" spans="7:10" ht="15.75" customHeight="1">
      <c r="G59" s="70"/>
      <c r="H59" s="4"/>
      <c r="I59" s="4"/>
      <c r="J59" s="4"/>
    </row>
    <row r="60" spans="7:10" ht="15.75" customHeight="1">
      <c r="G60" s="70"/>
      <c r="H60" s="4"/>
      <c r="I60" s="4"/>
      <c r="J60" s="4"/>
    </row>
    <row r="61" spans="7:10" ht="15.75" customHeight="1">
      <c r="G61" s="70"/>
      <c r="H61" s="4"/>
      <c r="I61" s="4"/>
      <c r="J61" s="4"/>
    </row>
    <row r="62" spans="7:10" ht="15.75" customHeight="1">
      <c r="G62" s="70"/>
      <c r="H62" s="4"/>
      <c r="I62" s="4"/>
      <c r="J62" s="4"/>
    </row>
    <row r="63" spans="7:10" ht="15.75" customHeight="1">
      <c r="G63" s="70"/>
      <c r="H63" s="4"/>
      <c r="I63" s="4"/>
      <c r="J63" s="4"/>
    </row>
    <row r="64" spans="7:10" ht="15.75" customHeight="1">
      <c r="G64" s="70"/>
      <c r="H64" s="4"/>
      <c r="I64" s="4"/>
      <c r="J64" s="4"/>
    </row>
    <row r="65" spans="7:10" ht="15.75" customHeight="1">
      <c r="G65" s="70"/>
      <c r="H65" s="4"/>
      <c r="I65" s="4"/>
      <c r="J65" s="4"/>
    </row>
    <row r="66" spans="7:10" ht="15.75" customHeight="1">
      <c r="G66" s="70"/>
      <c r="H66" s="4"/>
      <c r="I66" s="4"/>
      <c r="J66" s="4"/>
    </row>
    <row r="67" spans="7:10" ht="15.75" customHeight="1">
      <c r="G67" s="70"/>
      <c r="H67" s="4"/>
      <c r="I67" s="4"/>
      <c r="J67" s="4"/>
    </row>
    <row r="68" spans="7:10" ht="15.75" customHeight="1">
      <c r="G68" s="70"/>
      <c r="H68" s="4"/>
      <c r="I68" s="4"/>
      <c r="J68" s="4"/>
    </row>
    <row r="69" spans="7:10" ht="15.75" customHeight="1">
      <c r="G69" s="70"/>
      <c r="H69" s="4"/>
      <c r="I69" s="4"/>
      <c r="J69" s="4"/>
    </row>
    <row r="70" spans="7:10" ht="15.75" customHeight="1">
      <c r="G70" s="70"/>
      <c r="H70" s="4"/>
      <c r="I70" s="4"/>
      <c r="J70" s="4"/>
    </row>
    <row r="71" spans="7:10" ht="15.75" customHeight="1">
      <c r="G71" s="70"/>
      <c r="H71" s="4"/>
      <c r="I71" s="4"/>
      <c r="J71" s="4"/>
    </row>
    <row r="72" spans="7:10" ht="15.75" customHeight="1">
      <c r="G72" s="70"/>
      <c r="H72" s="4"/>
      <c r="I72" s="4"/>
      <c r="J72" s="4"/>
    </row>
    <row r="73" spans="7:10" ht="15.75" customHeight="1">
      <c r="G73" s="70"/>
      <c r="H73" s="4"/>
      <c r="I73" s="4"/>
      <c r="J73" s="4"/>
    </row>
    <row r="74" spans="7:10" ht="15.75" customHeight="1">
      <c r="G74" s="70"/>
      <c r="H74" s="4"/>
      <c r="I74" s="4"/>
      <c r="J74" s="4"/>
    </row>
    <row r="75" spans="7:10" ht="15.75" customHeight="1">
      <c r="G75" s="70"/>
      <c r="H75" s="4"/>
      <c r="I75" s="4"/>
      <c r="J75" s="4"/>
    </row>
    <row r="76" spans="7:10" ht="15.75" customHeight="1">
      <c r="G76" s="70"/>
      <c r="H76" s="4"/>
      <c r="I76" s="4"/>
      <c r="J76" s="4"/>
    </row>
    <row r="77" spans="7:10" ht="15.75" customHeight="1">
      <c r="G77" s="70"/>
      <c r="H77" s="4"/>
      <c r="I77" s="4"/>
      <c r="J77" s="4"/>
    </row>
    <row r="78" spans="7:10" ht="15.75" customHeight="1">
      <c r="G78" s="70"/>
      <c r="H78" s="4"/>
      <c r="I78" s="4"/>
      <c r="J78" s="4"/>
    </row>
    <row r="79" spans="7:10" ht="15.75" customHeight="1">
      <c r="G79" s="70"/>
      <c r="H79" s="4"/>
      <c r="I79" s="4"/>
      <c r="J79" s="4"/>
    </row>
    <row r="80" spans="7:10" ht="15.75" customHeight="1">
      <c r="G80" s="70"/>
      <c r="H80" s="4"/>
      <c r="I80" s="4"/>
      <c r="J80" s="4"/>
    </row>
    <row r="81" spans="7:10" ht="15.75" customHeight="1">
      <c r="G81" s="70"/>
      <c r="H81" s="4"/>
      <c r="I81" s="4"/>
      <c r="J81" s="4"/>
    </row>
    <row r="82" spans="7:10" ht="15.75" customHeight="1">
      <c r="G82" s="70"/>
      <c r="H82" s="4"/>
      <c r="I82" s="4"/>
      <c r="J82" s="4"/>
    </row>
    <row r="83" spans="7:10" ht="15.75" customHeight="1">
      <c r="G83" s="70"/>
      <c r="H83" s="4"/>
      <c r="I83" s="4"/>
      <c r="J83" s="4"/>
    </row>
    <row r="84" spans="7:10" ht="15.75" customHeight="1">
      <c r="G84" s="70"/>
      <c r="H84" s="4"/>
      <c r="I84" s="4"/>
      <c r="J84" s="4"/>
    </row>
    <row r="85" spans="7:10" ht="15.75" customHeight="1">
      <c r="G85" s="70"/>
      <c r="H85" s="4"/>
      <c r="I85" s="4"/>
      <c r="J85" s="4"/>
    </row>
    <row r="86" spans="7:10" ht="15.75" customHeight="1">
      <c r="G86" s="70"/>
      <c r="H86" s="4"/>
      <c r="I86" s="4"/>
      <c r="J86" s="4"/>
    </row>
    <row r="87" spans="7:10" ht="15.75" customHeight="1">
      <c r="G87" s="70"/>
      <c r="H87" s="4"/>
      <c r="I87" s="4"/>
      <c r="J87" s="4"/>
    </row>
    <row r="88" spans="7:10" ht="15.75" customHeight="1">
      <c r="G88" s="70"/>
      <c r="H88" s="4"/>
      <c r="I88" s="4"/>
      <c r="J88" s="4"/>
    </row>
    <row r="89" spans="7:10" ht="15.75" customHeight="1">
      <c r="G89" s="70"/>
      <c r="H89" s="4"/>
      <c r="I89" s="4"/>
      <c r="J89" s="4"/>
    </row>
    <row r="90" spans="7:10" ht="15.75" customHeight="1">
      <c r="G90" s="70"/>
      <c r="H90" s="4"/>
      <c r="I90" s="4"/>
      <c r="J90" s="4"/>
    </row>
    <row r="91" spans="7:10" ht="15.75" customHeight="1">
      <c r="G91" s="70"/>
      <c r="H91" s="4"/>
      <c r="I91" s="4"/>
      <c r="J91" s="4"/>
    </row>
    <row r="92" spans="7:10" ht="15.75" customHeight="1">
      <c r="G92" s="70"/>
      <c r="H92" s="4"/>
      <c r="I92" s="4"/>
      <c r="J92" s="4"/>
    </row>
    <row r="93" spans="7:10" ht="15.75" customHeight="1">
      <c r="G93" s="70"/>
      <c r="H93" s="4"/>
      <c r="I93" s="4"/>
      <c r="J93" s="4"/>
    </row>
    <row r="94" spans="7:10" ht="15.75" customHeight="1">
      <c r="G94" s="70"/>
      <c r="H94" s="4"/>
      <c r="I94" s="4"/>
      <c r="J94" s="4"/>
    </row>
    <row r="95" spans="7:10" ht="15.75" customHeight="1">
      <c r="G95" s="70"/>
      <c r="H95" s="4"/>
      <c r="I95" s="4"/>
      <c r="J95" s="4"/>
    </row>
    <row r="96" spans="7:10" ht="15.75" customHeight="1">
      <c r="G96" s="70"/>
      <c r="H96" s="4"/>
      <c r="I96" s="4"/>
      <c r="J96" s="4"/>
    </row>
    <row r="97" spans="7:10" ht="15.75" customHeight="1">
      <c r="G97" s="70"/>
      <c r="H97" s="4"/>
      <c r="I97" s="4"/>
      <c r="J97" s="4"/>
    </row>
    <row r="98" spans="7:10" ht="15.75" customHeight="1">
      <c r="G98" s="70"/>
      <c r="H98" s="4"/>
      <c r="I98" s="4"/>
      <c r="J98" s="4"/>
    </row>
    <row r="99" spans="7:10" ht="15.75" customHeight="1">
      <c r="G99" s="70"/>
      <c r="H99" s="4"/>
      <c r="I99" s="4"/>
      <c r="J99" s="4"/>
    </row>
    <row r="100" spans="7:10" ht="15.75" customHeight="1">
      <c r="G100" s="70"/>
      <c r="H100" s="4"/>
      <c r="I100" s="4"/>
      <c r="J100" s="4"/>
    </row>
    <row r="101" spans="7:10" ht="15.75" customHeight="1">
      <c r="G101" s="70"/>
      <c r="H101" s="4"/>
      <c r="I101" s="4"/>
      <c r="J101" s="4"/>
    </row>
    <row r="102" spans="7:10" ht="15.75" customHeight="1">
      <c r="G102" s="70"/>
      <c r="H102" s="4"/>
      <c r="I102" s="4"/>
      <c r="J102" s="4"/>
    </row>
    <row r="103" spans="7:10" ht="15.75" customHeight="1">
      <c r="G103" s="70"/>
      <c r="H103" s="4"/>
      <c r="I103" s="4"/>
      <c r="J103" s="4"/>
    </row>
    <row r="104" spans="7:10" ht="15.75" customHeight="1">
      <c r="G104" s="70"/>
      <c r="H104" s="4"/>
      <c r="I104" s="4"/>
      <c r="J104" s="4"/>
    </row>
    <row r="105" spans="7:10" ht="15.75" customHeight="1">
      <c r="G105" s="70"/>
      <c r="H105" s="4"/>
      <c r="I105" s="4"/>
      <c r="J105" s="4"/>
    </row>
    <row r="106" spans="7:10" ht="15.75" customHeight="1">
      <c r="G106" s="70"/>
      <c r="H106" s="4"/>
      <c r="I106" s="4"/>
      <c r="J106" s="4"/>
    </row>
    <row r="107" spans="7:10" ht="15.75" customHeight="1">
      <c r="G107" s="70"/>
      <c r="H107" s="4"/>
      <c r="I107" s="4"/>
      <c r="J107" s="4"/>
    </row>
    <row r="108" spans="7:10" ht="15.75" customHeight="1">
      <c r="G108" s="70"/>
      <c r="H108" s="4"/>
      <c r="I108" s="4"/>
      <c r="J108" s="4"/>
    </row>
    <row r="109" spans="7:10" ht="15.75" customHeight="1">
      <c r="G109" s="70"/>
      <c r="H109" s="4"/>
      <c r="I109" s="4"/>
      <c r="J109" s="4"/>
    </row>
    <row r="110" spans="7:10" ht="15.75" customHeight="1">
      <c r="G110" s="70"/>
      <c r="H110" s="4"/>
      <c r="I110" s="4"/>
      <c r="J110" s="4"/>
    </row>
    <row r="111" spans="7:10" ht="15.75" customHeight="1">
      <c r="G111" s="70"/>
      <c r="H111" s="4"/>
      <c r="I111" s="4"/>
      <c r="J111" s="4"/>
    </row>
    <row r="112" spans="7:10" ht="15.75" customHeight="1">
      <c r="G112" s="70"/>
      <c r="H112" s="4"/>
      <c r="I112" s="4"/>
      <c r="J112" s="4"/>
    </row>
    <row r="113" spans="7:10" ht="15.75" customHeight="1">
      <c r="G113" s="70"/>
      <c r="H113" s="4"/>
      <c r="I113" s="4"/>
      <c r="J113" s="4"/>
    </row>
    <row r="114" spans="7:10" ht="15.75" customHeight="1">
      <c r="G114" s="70"/>
      <c r="H114" s="4"/>
      <c r="I114" s="4"/>
      <c r="J114" s="4"/>
    </row>
    <row r="115" spans="7:10" ht="15.75" customHeight="1">
      <c r="G115" s="70"/>
      <c r="H115" s="4"/>
      <c r="I115" s="4"/>
      <c r="J115" s="4"/>
    </row>
    <row r="116" spans="7:10" ht="15.75" customHeight="1">
      <c r="G116" s="70"/>
      <c r="H116" s="4"/>
      <c r="I116" s="4"/>
      <c r="J116" s="4"/>
    </row>
    <row r="117" spans="7:10" ht="15.75" customHeight="1">
      <c r="G117" s="70"/>
      <c r="H117" s="4"/>
      <c r="I117" s="4"/>
      <c r="J117" s="4"/>
    </row>
    <row r="118" spans="7:10" ht="15.75" customHeight="1">
      <c r="G118" s="70"/>
      <c r="H118" s="4"/>
      <c r="I118" s="4"/>
      <c r="J118" s="4"/>
    </row>
    <row r="119" spans="7:10" ht="15.75" customHeight="1">
      <c r="G119" s="70"/>
      <c r="H119" s="4"/>
      <c r="I119" s="4"/>
      <c r="J119" s="4"/>
    </row>
    <row r="120" spans="7:10" ht="15.75" customHeight="1">
      <c r="G120" s="70"/>
      <c r="H120" s="4"/>
      <c r="I120" s="4"/>
      <c r="J120" s="4"/>
    </row>
    <row r="121" spans="7:10" ht="15.75" customHeight="1">
      <c r="G121" s="70"/>
      <c r="H121" s="4"/>
      <c r="I121" s="4"/>
      <c r="J121" s="4"/>
    </row>
    <row r="122" spans="7:10" ht="15.75" customHeight="1">
      <c r="G122" s="70"/>
      <c r="H122" s="4"/>
      <c r="I122" s="4"/>
      <c r="J122" s="4"/>
    </row>
    <row r="123" spans="7:10" ht="15.75" customHeight="1">
      <c r="G123" s="70"/>
      <c r="H123" s="4"/>
      <c r="I123" s="4"/>
      <c r="J123" s="4"/>
    </row>
    <row r="124" spans="7:10" ht="15.75" customHeight="1">
      <c r="G124" s="70"/>
      <c r="H124" s="4"/>
      <c r="I124" s="4"/>
      <c r="J124" s="4"/>
    </row>
    <row r="125" spans="7:10" ht="15.75" customHeight="1">
      <c r="G125" s="70"/>
      <c r="H125" s="4"/>
      <c r="I125" s="4"/>
      <c r="J125" s="4"/>
    </row>
    <row r="126" spans="7:10" ht="15.75" customHeight="1">
      <c r="G126" s="70"/>
      <c r="H126" s="4"/>
      <c r="I126" s="4"/>
      <c r="J126" s="4"/>
    </row>
    <row r="127" spans="7:10" ht="15.75" customHeight="1">
      <c r="G127" s="70"/>
      <c r="H127" s="4"/>
      <c r="I127" s="4"/>
      <c r="J127" s="4"/>
    </row>
    <row r="128" spans="7:10" ht="15.75" customHeight="1">
      <c r="G128" s="70"/>
      <c r="H128" s="4"/>
      <c r="I128" s="4"/>
      <c r="J128" s="4"/>
    </row>
    <row r="129" spans="7:10" ht="15.75" customHeight="1">
      <c r="G129" s="70"/>
      <c r="H129" s="4"/>
      <c r="I129" s="4"/>
      <c r="J129" s="4"/>
    </row>
    <row r="130" spans="7:10" ht="15.75" customHeight="1">
      <c r="G130" s="70"/>
      <c r="H130" s="4"/>
      <c r="I130" s="4"/>
      <c r="J130" s="4"/>
    </row>
    <row r="131" spans="7:10" ht="15.75" customHeight="1">
      <c r="G131" s="70"/>
      <c r="H131" s="4"/>
      <c r="I131" s="4"/>
      <c r="J131" s="4"/>
    </row>
    <row r="132" spans="7:10" ht="15.75" customHeight="1">
      <c r="G132" s="70"/>
      <c r="H132" s="4"/>
      <c r="I132" s="4"/>
      <c r="J132" s="4"/>
    </row>
    <row r="133" spans="7:10" ht="15.75" customHeight="1">
      <c r="G133" s="70"/>
      <c r="H133" s="4"/>
      <c r="I133" s="4"/>
      <c r="J133" s="4"/>
    </row>
    <row r="134" spans="7:10" ht="15.75" customHeight="1">
      <c r="G134" s="70"/>
      <c r="H134" s="4"/>
      <c r="I134" s="4"/>
      <c r="J134" s="4"/>
    </row>
    <row r="135" spans="7:10" ht="15.75" customHeight="1">
      <c r="G135" s="70"/>
      <c r="H135" s="4"/>
      <c r="I135" s="4"/>
      <c r="J135" s="4"/>
    </row>
    <row r="136" spans="7:10" ht="15.75" customHeight="1">
      <c r="G136" s="70"/>
      <c r="H136" s="4"/>
      <c r="I136" s="4"/>
      <c r="J136" s="4"/>
    </row>
    <row r="137" spans="7:10" ht="15.75" customHeight="1">
      <c r="G137" s="70"/>
      <c r="H137" s="4"/>
      <c r="I137" s="4"/>
      <c r="J137" s="4"/>
    </row>
    <row r="138" spans="7:10" ht="15.75" customHeight="1">
      <c r="G138" s="70"/>
      <c r="H138" s="4"/>
      <c r="I138" s="4"/>
      <c r="J138" s="4"/>
    </row>
    <row r="139" spans="7:10" ht="15.75" customHeight="1">
      <c r="G139" s="70"/>
      <c r="H139" s="4"/>
      <c r="I139" s="4"/>
      <c r="J139" s="4"/>
    </row>
    <row r="140" spans="7:10" ht="15.75" customHeight="1">
      <c r="G140" s="70"/>
      <c r="H140" s="4"/>
      <c r="I140" s="4"/>
      <c r="J140" s="4"/>
    </row>
    <row r="141" spans="7:10" ht="15.75" customHeight="1">
      <c r="G141" s="70"/>
      <c r="H141" s="4"/>
      <c r="I141" s="4"/>
      <c r="J141" s="4"/>
    </row>
    <row r="142" spans="7:10" ht="15.75" customHeight="1">
      <c r="G142" s="70"/>
      <c r="H142" s="4"/>
      <c r="I142" s="4"/>
      <c r="J142" s="4"/>
    </row>
    <row r="143" spans="7:10" ht="15.75" customHeight="1">
      <c r="G143" s="70"/>
      <c r="H143" s="4"/>
      <c r="I143" s="4"/>
      <c r="J143" s="4"/>
    </row>
    <row r="144" spans="7:10" ht="15.75" customHeight="1">
      <c r="G144" s="70"/>
      <c r="H144" s="4"/>
      <c r="I144" s="4"/>
      <c r="J144" s="4"/>
    </row>
    <row r="145" spans="7:10" ht="15.75" customHeight="1">
      <c r="G145" s="70"/>
      <c r="H145" s="4"/>
      <c r="I145" s="4"/>
      <c r="J145" s="4"/>
    </row>
    <row r="146" spans="7:10" ht="15.75" customHeight="1">
      <c r="G146" s="70"/>
      <c r="H146" s="4"/>
      <c r="I146" s="4"/>
      <c r="J146" s="4"/>
    </row>
    <row r="147" spans="7:10" ht="15.75" customHeight="1">
      <c r="G147" s="70"/>
      <c r="H147" s="4"/>
      <c r="I147" s="4"/>
      <c r="J147" s="4"/>
    </row>
    <row r="148" spans="7:10" ht="15.75" customHeight="1">
      <c r="G148" s="70"/>
      <c r="H148" s="4"/>
      <c r="I148" s="4"/>
      <c r="J148" s="4"/>
    </row>
    <row r="149" spans="7:10" ht="15.75" customHeight="1">
      <c r="G149" s="70"/>
      <c r="H149" s="4"/>
      <c r="I149" s="4"/>
      <c r="J149" s="4"/>
    </row>
    <row r="150" spans="7:10" ht="15.75" customHeight="1">
      <c r="G150" s="70"/>
      <c r="H150" s="4"/>
      <c r="I150" s="4"/>
      <c r="J150" s="4"/>
    </row>
    <row r="151" spans="7:10" ht="15.75" customHeight="1">
      <c r="G151" s="70"/>
      <c r="H151" s="4"/>
      <c r="I151" s="4"/>
      <c r="J151" s="4"/>
    </row>
    <row r="152" spans="7:10" ht="15.75" customHeight="1">
      <c r="G152" s="70"/>
      <c r="H152" s="4"/>
      <c r="I152" s="4"/>
      <c r="J152" s="4"/>
    </row>
    <row r="153" spans="7:10" ht="15.75" customHeight="1">
      <c r="G153" s="70"/>
      <c r="H153" s="4"/>
      <c r="I153" s="4"/>
      <c r="J153" s="4"/>
    </row>
    <row r="154" spans="7:10" ht="15.75" customHeight="1">
      <c r="G154" s="70"/>
      <c r="H154" s="4"/>
      <c r="I154" s="4"/>
      <c r="J154" s="4"/>
    </row>
    <row r="155" spans="7:10" ht="15.75" customHeight="1">
      <c r="G155" s="70"/>
      <c r="H155" s="4"/>
      <c r="I155" s="4"/>
      <c r="J155" s="4"/>
    </row>
    <row r="156" spans="7:10" ht="15.75" customHeight="1">
      <c r="G156" s="70"/>
      <c r="H156" s="4"/>
      <c r="I156" s="4"/>
      <c r="J156" s="4"/>
    </row>
    <row r="157" spans="7:10" ht="15.75" customHeight="1">
      <c r="G157" s="70"/>
      <c r="H157" s="4"/>
      <c r="I157" s="4"/>
      <c r="J157" s="4"/>
    </row>
    <row r="158" spans="7:10" ht="15.75" customHeight="1">
      <c r="G158" s="70"/>
      <c r="H158" s="4"/>
      <c r="I158" s="4"/>
      <c r="J158" s="4"/>
    </row>
    <row r="159" spans="7:10" ht="15.75" customHeight="1">
      <c r="G159" s="70"/>
      <c r="H159" s="4"/>
      <c r="I159" s="4"/>
      <c r="J159" s="4"/>
    </row>
    <row r="160" spans="7:10" ht="15.75" customHeight="1">
      <c r="G160" s="70"/>
      <c r="H160" s="4"/>
      <c r="I160" s="4"/>
      <c r="J160" s="4"/>
    </row>
    <row r="161" spans="7:10" ht="15.75" customHeight="1">
      <c r="G161" s="70"/>
      <c r="H161" s="4"/>
      <c r="I161" s="4"/>
      <c r="J161" s="4"/>
    </row>
    <row r="162" spans="7:10" ht="15.75" customHeight="1">
      <c r="G162" s="70"/>
      <c r="H162" s="4"/>
      <c r="I162" s="4"/>
      <c r="J162" s="4"/>
    </row>
    <row r="163" spans="7:10" ht="15.75" customHeight="1">
      <c r="G163" s="70"/>
      <c r="H163" s="4"/>
      <c r="I163" s="4"/>
      <c r="J163" s="4"/>
    </row>
    <row r="164" spans="7:10" ht="15.75" customHeight="1">
      <c r="G164" s="70"/>
      <c r="H164" s="4"/>
      <c r="I164" s="4"/>
      <c r="J164" s="4"/>
    </row>
    <row r="165" spans="7:10" ht="15.75" customHeight="1">
      <c r="G165" s="70"/>
      <c r="H165" s="4"/>
      <c r="I165" s="4"/>
      <c r="J165" s="4"/>
    </row>
    <row r="166" spans="7:10" ht="15.75" customHeight="1">
      <c r="G166" s="70"/>
      <c r="H166" s="4"/>
      <c r="I166" s="4"/>
      <c r="J166" s="4"/>
    </row>
    <row r="167" spans="7:10" ht="15.75" customHeight="1">
      <c r="G167" s="70"/>
      <c r="H167" s="4"/>
      <c r="I167" s="4"/>
      <c r="J167" s="4"/>
    </row>
    <row r="168" spans="7:10" ht="15.75" customHeight="1">
      <c r="G168" s="70"/>
      <c r="H168" s="4"/>
      <c r="I168" s="4"/>
      <c r="J168" s="4"/>
    </row>
    <row r="169" spans="7:10" ht="15.75" customHeight="1">
      <c r="G169" s="70"/>
      <c r="H169" s="4"/>
      <c r="I169" s="4"/>
      <c r="J169" s="4"/>
    </row>
    <row r="170" spans="7:10" ht="15.75" customHeight="1">
      <c r="G170" s="70"/>
      <c r="H170" s="4"/>
      <c r="I170" s="4"/>
      <c r="J170" s="4"/>
    </row>
    <row r="171" spans="7:10" ht="15.75" customHeight="1">
      <c r="G171" s="70"/>
      <c r="H171" s="4"/>
      <c r="I171" s="4"/>
      <c r="J171" s="4"/>
    </row>
    <row r="172" spans="7:10" ht="15.75" customHeight="1">
      <c r="G172" s="70"/>
      <c r="H172" s="4"/>
      <c r="I172" s="4"/>
      <c r="J172" s="4"/>
    </row>
    <row r="173" spans="7:10" ht="15.75" customHeight="1">
      <c r="G173" s="70"/>
      <c r="H173" s="4"/>
      <c r="I173" s="4"/>
      <c r="J173" s="4"/>
    </row>
    <row r="174" spans="7:10" ht="15.75" customHeight="1">
      <c r="G174" s="70"/>
      <c r="H174" s="4"/>
      <c r="I174" s="4"/>
      <c r="J174" s="4"/>
    </row>
    <row r="175" spans="7:10" ht="15.75" customHeight="1">
      <c r="G175" s="70"/>
      <c r="H175" s="4"/>
      <c r="I175" s="4"/>
      <c r="J175" s="4"/>
    </row>
    <row r="176" spans="7:10" ht="15.75" customHeight="1">
      <c r="G176" s="70"/>
      <c r="H176" s="4"/>
      <c r="I176" s="4"/>
      <c r="J176" s="4"/>
    </row>
    <row r="177" spans="7:10" ht="15.75" customHeight="1">
      <c r="G177" s="70"/>
      <c r="H177" s="4"/>
      <c r="I177" s="4"/>
      <c r="J177" s="4"/>
    </row>
    <row r="178" spans="7:10" ht="15.75" customHeight="1">
      <c r="G178" s="70"/>
      <c r="H178" s="4"/>
      <c r="I178" s="4"/>
      <c r="J178" s="4"/>
    </row>
    <row r="179" spans="7:10" ht="15.75" customHeight="1">
      <c r="G179" s="70"/>
      <c r="H179" s="4"/>
      <c r="I179" s="4"/>
      <c r="J179" s="4"/>
    </row>
    <row r="180" spans="7:10" ht="15.75" customHeight="1">
      <c r="G180" s="70"/>
      <c r="H180" s="4"/>
      <c r="I180" s="4"/>
      <c r="J180" s="4"/>
    </row>
    <row r="181" spans="7:10" ht="15.75" customHeight="1">
      <c r="G181" s="70"/>
      <c r="H181" s="4"/>
      <c r="I181" s="4"/>
      <c r="J181" s="4"/>
    </row>
    <row r="182" spans="7:10" ht="15.75" customHeight="1">
      <c r="G182" s="70"/>
      <c r="H182" s="4"/>
      <c r="I182" s="4"/>
      <c r="J182" s="4"/>
    </row>
    <row r="183" spans="7:10" ht="15.75" customHeight="1">
      <c r="G183" s="70"/>
      <c r="H183" s="4"/>
      <c r="I183" s="4"/>
      <c r="J183" s="4"/>
    </row>
    <row r="184" spans="7:10" ht="15.75" customHeight="1">
      <c r="G184" s="70"/>
      <c r="H184" s="4"/>
      <c r="I184" s="4"/>
      <c r="J184" s="4"/>
    </row>
    <row r="185" spans="7:10" ht="15.75" customHeight="1">
      <c r="G185" s="70"/>
      <c r="H185" s="4"/>
      <c r="I185" s="4"/>
      <c r="J185" s="4"/>
    </row>
    <row r="186" spans="7:10" ht="15.75" customHeight="1">
      <c r="G186" s="70"/>
      <c r="H186" s="4"/>
      <c r="I186" s="4"/>
      <c r="J186" s="4"/>
    </row>
    <row r="187" spans="7:10" ht="15.75" customHeight="1">
      <c r="G187" s="70"/>
      <c r="H187" s="4"/>
      <c r="I187" s="4"/>
      <c r="J187" s="4"/>
    </row>
    <row r="188" spans="7:10" ht="15.75" customHeight="1">
      <c r="G188" s="70"/>
      <c r="H188" s="4"/>
      <c r="I188" s="4"/>
      <c r="J188" s="4"/>
    </row>
    <row r="189" spans="7:10" ht="15.75" customHeight="1">
      <c r="G189" s="70"/>
      <c r="H189" s="4"/>
      <c r="I189" s="4"/>
      <c r="J189" s="4"/>
    </row>
    <row r="190" spans="7:10" ht="15.75" customHeight="1">
      <c r="G190" s="70"/>
      <c r="H190" s="4"/>
      <c r="I190" s="4"/>
      <c r="J190" s="4"/>
    </row>
    <row r="191" spans="7:10" ht="15.75" customHeight="1">
      <c r="G191" s="70"/>
      <c r="H191" s="4"/>
      <c r="I191" s="4"/>
      <c r="J191" s="4"/>
    </row>
    <row r="192" spans="7:10" ht="15.75" customHeight="1">
      <c r="G192" s="70"/>
      <c r="H192" s="4"/>
      <c r="I192" s="4"/>
      <c r="J192" s="4"/>
    </row>
    <row r="193" spans="7:10" ht="15.75" customHeight="1">
      <c r="G193" s="70"/>
      <c r="H193" s="4"/>
      <c r="I193" s="4"/>
      <c r="J193" s="4"/>
    </row>
    <row r="194" spans="7:10" ht="15.75" customHeight="1">
      <c r="G194" s="70"/>
      <c r="H194" s="4"/>
      <c r="I194" s="4"/>
      <c r="J194" s="4"/>
    </row>
    <row r="195" spans="7:10" ht="15.75" customHeight="1">
      <c r="G195" s="70"/>
      <c r="H195" s="4"/>
      <c r="I195" s="4"/>
      <c r="J195" s="4"/>
    </row>
    <row r="196" spans="7:10" ht="15.75" customHeight="1">
      <c r="G196" s="70"/>
      <c r="H196" s="4"/>
      <c r="I196" s="4"/>
      <c r="J196" s="4"/>
    </row>
    <row r="197" spans="7:10" ht="15.75" customHeight="1">
      <c r="G197" s="70"/>
      <c r="H197" s="4"/>
      <c r="I197" s="4"/>
      <c r="J197" s="4"/>
    </row>
    <row r="198" spans="7:10" ht="15.75" customHeight="1">
      <c r="G198" s="70"/>
      <c r="H198" s="4"/>
      <c r="I198" s="4"/>
      <c r="J198" s="4"/>
    </row>
    <row r="199" spans="7:10" ht="15.75" customHeight="1">
      <c r="G199" s="70"/>
      <c r="H199" s="4"/>
      <c r="I199" s="4"/>
      <c r="J199" s="4"/>
    </row>
    <row r="200" spans="7:10" ht="15.75" customHeight="1">
      <c r="G200" s="70"/>
      <c r="H200" s="4"/>
      <c r="I200" s="4"/>
      <c r="J200" s="4"/>
    </row>
    <row r="201" spans="7:10" ht="15.75" customHeight="1">
      <c r="G201" s="70"/>
      <c r="H201" s="4"/>
      <c r="I201" s="4"/>
      <c r="J201" s="4"/>
    </row>
    <row r="202" spans="7:10" ht="15.75" customHeight="1">
      <c r="G202" s="70"/>
      <c r="H202" s="4"/>
      <c r="I202" s="4"/>
      <c r="J202" s="4"/>
    </row>
    <row r="203" spans="7:10" ht="15.75" customHeight="1">
      <c r="G203" s="70"/>
      <c r="H203" s="4"/>
      <c r="I203" s="4"/>
      <c r="J203" s="4"/>
    </row>
    <row r="204" spans="7:10" ht="15.75" customHeight="1">
      <c r="G204" s="70"/>
      <c r="H204" s="4"/>
      <c r="I204" s="4"/>
      <c r="J204" s="4"/>
    </row>
    <row r="205" spans="7:10" ht="15.75" customHeight="1">
      <c r="G205" s="70"/>
      <c r="H205" s="4"/>
      <c r="I205" s="4"/>
      <c r="J205" s="4"/>
    </row>
    <row r="206" spans="7:10" ht="15.75" customHeight="1">
      <c r="G206" s="70"/>
      <c r="H206" s="4"/>
      <c r="I206" s="4"/>
      <c r="J206" s="4"/>
    </row>
    <row r="207" spans="7:10" ht="15.75" customHeight="1">
      <c r="G207" s="70"/>
      <c r="H207" s="4"/>
      <c r="I207" s="4"/>
      <c r="J207" s="4"/>
    </row>
    <row r="208" spans="7:10" ht="15.75" customHeight="1">
      <c r="G208" s="70"/>
      <c r="H208" s="4"/>
      <c r="I208" s="4"/>
      <c r="J208" s="4"/>
    </row>
    <row r="209" spans="7:10" ht="15.75" customHeight="1">
      <c r="G209" s="70"/>
      <c r="H209" s="4"/>
      <c r="I209" s="4"/>
      <c r="J209" s="4"/>
    </row>
    <row r="210" spans="7:10" ht="15.75" customHeight="1">
      <c r="G210" s="70"/>
      <c r="H210" s="4"/>
      <c r="I210" s="4"/>
      <c r="J210" s="4"/>
    </row>
    <row r="211" spans="7:10" ht="15.75" customHeight="1">
      <c r="G211" s="70"/>
      <c r="H211" s="4"/>
      <c r="I211" s="4"/>
      <c r="J211" s="4"/>
    </row>
    <row r="212" spans="7:10" ht="15.75" customHeight="1">
      <c r="G212" s="70"/>
      <c r="H212" s="4"/>
      <c r="I212" s="4"/>
      <c r="J212" s="4"/>
    </row>
    <row r="213" spans="7:10" ht="15.75" customHeight="1">
      <c r="G213" s="70"/>
      <c r="H213" s="4"/>
      <c r="I213" s="4"/>
      <c r="J213" s="4"/>
    </row>
    <row r="214" spans="7:10" ht="15.75" customHeight="1">
      <c r="G214" s="70"/>
      <c r="H214" s="4"/>
      <c r="I214" s="4"/>
      <c r="J214" s="4"/>
    </row>
    <row r="215" spans="7:10" ht="15.75" customHeight="1">
      <c r="G215" s="70"/>
      <c r="H215" s="4"/>
      <c r="I215" s="4"/>
      <c r="J215" s="4"/>
    </row>
    <row r="216" spans="7:10" ht="15.75" customHeight="1">
      <c r="G216" s="70"/>
      <c r="H216" s="4"/>
      <c r="I216" s="4"/>
      <c r="J216" s="4"/>
    </row>
    <row r="217" spans="7:10" ht="15.75" customHeight="1">
      <c r="G217" s="70"/>
      <c r="H217" s="4"/>
      <c r="I217" s="4"/>
      <c r="J217" s="4"/>
    </row>
    <row r="218" spans="7:10" ht="15.75" customHeight="1">
      <c r="G218" s="70"/>
      <c r="H218" s="4"/>
      <c r="I218" s="4"/>
      <c r="J218" s="4"/>
    </row>
    <row r="219" spans="7:10" ht="15.75" customHeight="1">
      <c r="G219" s="70"/>
      <c r="H219" s="4"/>
      <c r="I219" s="4"/>
      <c r="J219" s="4"/>
    </row>
    <row r="220" spans="7:10" ht="15.75" customHeight="1">
      <c r="G220" s="70"/>
      <c r="H220" s="4"/>
      <c r="I220" s="4"/>
      <c r="J220" s="4"/>
    </row>
    <row r="221" spans="7:10" ht="15.75" customHeight="1">
      <c r="G221" s="70"/>
      <c r="H221" s="4"/>
      <c r="I221" s="4"/>
      <c r="J221" s="4"/>
    </row>
    <row r="222" spans="7:10" ht="15.75" customHeight="1">
      <c r="G222" s="70"/>
      <c r="H222" s="4"/>
      <c r="I222" s="4"/>
      <c r="J222" s="4"/>
    </row>
    <row r="223" spans="7:10" ht="15.75" customHeight="1">
      <c r="G223" s="70"/>
      <c r="H223" s="4"/>
      <c r="I223" s="4"/>
      <c r="J223" s="4"/>
    </row>
    <row r="224" spans="7:10" ht="15.75" customHeight="1">
      <c r="G224" s="70"/>
      <c r="H224" s="4"/>
      <c r="I224" s="4"/>
      <c r="J224" s="4"/>
    </row>
    <row r="225" spans="7:10" ht="15.75" customHeight="1">
      <c r="G225" s="70"/>
      <c r="H225" s="4"/>
      <c r="I225" s="4"/>
      <c r="J225" s="4"/>
    </row>
    <row r="226" spans="7:10" ht="15.75" customHeight="1">
      <c r="G226" s="70"/>
      <c r="H226" s="4"/>
      <c r="I226" s="4"/>
      <c r="J226" s="4"/>
    </row>
    <row r="227" spans="7:10" ht="15.75" customHeight="1">
      <c r="G227" s="70"/>
      <c r="H227" s="4"/>
      <c r="I227" s="4"/>
      <c r="J227" s="4"/>
    </row>
    <row r="228" spans="7:10" ht="15.75" customHeight="1">
      <c r="G228" s="70"/>
      <c r="H228" s="4"/>
      <c r="I228" s="4"/>
      <c r="J228" s="4"/>
    </row>
    <row r="229" spans="7:10" ht="15.75" customHeight="1">
      <c r="G229" s="70"/>
      <c r="H229" s="4"/>
      <c r="I229" s="4"/>
      <c r="J229" s="4"/>
    </row>
    <row r="230" spans="7:10" ht="15.75" customHeight="1">
      <c r="G230" s="70"/>
      <c r="H230" s="4"/>
      <c r="I230" s="4"/>
      <c r="J230" s="4"/>
    </row>
    <row r="231" spans="7:10" ht="15.75" customHeight="1">
      <c r="G231" s="70"/>
      <c r="H231" s="4"/>
      <c r="I231" s="4"/>
      <c r="J231" s="4"/>
    </row>
    <row r="232" spans="7:10" ht="15.75" customHeight="1">
      <c r="G232" s="70"/>
      <c r="H232" s="4"/>
      <c r="I232" s="4"/>
      <c r="J232" s="4"/>
    </row>
    <row r="233" spans="7:10" ht="15.75" customHeight="1">
      <c r="G233" s="70"/>
      <c r="H233" s="4"/>
      <c r="I233" s="4"/>
      <c r="J233" s="4"/>
    </row>
    <row r="234" spans="7:10" ht="15.75" customHeight="1">
      <c r="G234" s="70"/>
      <c r="H234" s="4"/>
      <c r="I234" s="4"/>
      <c r="J234" s="4"/>
    </row>
    <row r="235" spans="7:10" ht="15.75" customHeight="1">
      <c r="G235" s="70"/>
      <c r="H235" s="4"/>
      <c r="I235" s="4"/>
      <c r="J235" s="4"/>
    </row>
    <row r="236" spans="7:10" ht="15.75" customHeight="1">
      <c r="G236" s="70"/>
      <c r="H236" s="4"/>
      <c r="I236" s="4"/>
      <c r="J236" s="4"/>
    </row>
    <row r="237" spans="7:10" ht="15.75" customHeight="1">
      <c r="G237" s="70"/>
      <c r="H237" s="4"/>
      <c r="I237" s="4"/>
      <c r="J237" s="4"/>
    </row>
    <row r="238" spans="7:10" ht="15.75" customHeight="1">
      <c r="G238" s="70"/>
      <c r="H238" s="4"/>
      <c r="I238" s="4"/>
      <c r="J238" s="4"/>
    </row>
    <row r="239" spans="7:10" ht="15.75" customHeight="1">
      <c r="G239" s="70"/>
      <c r="H239" s="4"/>
      <c r="I239" s="4"/>
      <c r="J239" s="4"/>
    </row>
    <row r="240" spans="7:10" ht="15.75" customHeight="1">
      <c r="G240" s="70"/>
      <c r="H240" s="4"/>
      <c r="I240" s="4"/>
      <c r="J240" s="4"/>
    </row>
    <row r="241" spans="7:10" ht="15.75" customHeight="1">
      <c r="G241" s="70"/>
      <c r="H241" s="4"/>
      <c r="I241" s="4"/>
      <c r="J241" s="4"/>
    </row>
    <row r="242" spans="7:10" ht="15.75" customHeight="1">
      <c r="G242" s="70"/>
      <c r="H242" s="4"/>
      <c r="I242" s="4"/>
      <c r="J242" s="4"/>
    </row>
    <row r="243" spans="7:10" ht="15.75" customHeight="1">
      <c r="G243" s="70"/>
      <c r="H243" s="4"/>
      <c r="I243" s="4"/>
      <c r="J243" s="4"/>
    </row>
    <row r="244" spans="7:10" ht="15.75" customHeight="1">
      <c r="G244" s="70"/>
      <c r="H244" s="4"/>
      <c r="I244" s="4"/>
      <c r="J244" s="4"/>
    </row>
    <row r="245" spans="7:10" ht="15.75" customHeight="1">
      <c r="G245" s="70"/>
      <c r="H245" s="4"/>
      <c r="I245" s="4"/>
      <c r="J245" s="4"/>
    </row>
    <row r="246" spans="7:10" ht="15.75" customHeight="1">
      <c r="G246" s="70"/>
      <c r="H246" s="4"/>
      <c r="I246" s="4"/>
      <c r="J246" s="4"/>
    </row>
    <row r="247" spans="7:10" ht="15.75" customHeight="1">
      <c r="G247" s="70"/>
      <c r="H247" s="4"/>
      <c r="I247" s="4"/>
      <c r="J247" s="4"/>
    </row>
    <row r="248" spans="7:10" ht="15.75" customHeight="1">
      <c r="G248" s="70"/>
      <c r="H248" s="4"/>
      <c r="I248" s="4"/>
      <c r="J248" s="4"/>
    </row>
    <row r="249" spans="7:10" ht="15.75" customHeight="1">
      <c r="G249" s="70"/>
      <c r="H249" s="4"/>
      <c r="I249" s="4"/>
      <c r="J249" s="4"/>
    </row>
    <row r="250" spans="7:10" ht="15.75" customHeight="1">
      <c r="G250" s="70"/>
      <c r="H250" s="4"/>
      <c r="I250" s="4"/>
      <c r="J250" s="4"/>
    </row>
    <row r="251" spans="7:10" ht="15.75" customHeight="1">
      <c r="G251" s="70"/>
      <c r="H251" s="4"/>
      <c r="I251" s="4"/>
      <c r="J251" s="4"/>
    </row>
    <row r="252" spans="7:10" ht="15.75" customHeight="1">
      <c r="G252" s="70"/>
      <c r="H252" s="4"/>
      <c r="I252" s="4"/>
      <c r="J252" s="4"/>
    </row>
    <row r="253" spans="7:10" ht="15.75" customHeight="1">
      <c r="G253" s="70"/>
      <c r="H253" s="4"/>
      <c r="I253" s="4"/>
      <c r="J253" s="4"/>
    </row>
    <row r="254" spans="7:10" ht="15.75" customHeight="1">
      <c r="G254" s="70"/>
      <c r="H254" s="4"/>
      <c r="I254" s="4"/>
      <c r="J254" s="4"/>
    </row>
    <row r="255" spans="7:10" ht="15.75" customHeight="1">
      <c r="G255" s="70"/>
      <c r="H255" s="4"/>
      <c r="I255" s="4"/>
      <c r="J255" s="4"/>
    </row>
    <row r="256" spans="7:10" ht="15.75" customHeight="1">
      <c r="G256" s="70"/>
      <c r="H256" s="4"/>
      <c r="I256" s="4"/>
      <c r="J256" s="4"/>
    </row>
    <row r="257" spans="7:10" ht="15.75" customHeight="1">
      <c r="G257" s="70"/>
      <c r="H257" s="4"/>
      <c r="I257" s="4"/>
      <c r="J257" s="4"/>
    </row>
    <row r="258" spans="7:10" ht="15.75" customHeight="1">
      <c r="G258" s="70"/>
      <c r="H258" s="4"/>
      <c r="I258" s="4"/>
      <c r="J258" s="4"/>
    </row>
    <row r="259" spans="7:10" ht="15.75" customHeight="1">
      <c r="G259" s="70"/>
      <c r="H259" s="4"/>
      <c r="I259" s="4"/>
      <c r="J259" s="4"/>
    </row>
    <row r="260" spans="7:10" ht="15.75" customHeight="1">
      <c r="G260" s="70"/>
      <c r="H260" s="4"/>
      <c r="I260" s="4"/>
      <c r="J260" s="4"/>
    </row>
    <row r="261" spans="7:10" ht="15.75" customHeight="1">
      <c r="G261" s="70"/>
      <c r="H261" s="4"/>
      <c r="I261" s="4"/>
      <c r="J261" s="4"/>
    </row>
    <row r="262" spans="7:10" ht="15.75" customHeight="1">
      <c r="G262" s="70"/>
      <c r="H262" s="4"/>
      <c r="I262" s="4"/>
      <c r="J262" s="4"/>
    </row>
    <row r="263" spans="7:10" ht="15.75" customHeight="1">
      <c r="G263" s="70"/>
      <c r="H263" s="4"/>
      <c r="I263" s="4"/>
      <c r="J263" s="4"/>
    </row>
    <row r="264" spans="7:10" ht="15.75" customHeight="1">
      <c r="G264" s="70"/>
      <c r="H264" s="4"/>
      <c r="I264" s="4"/>
      <c r="J264" s="4"/>
    </row>
    <row r="265" spans="7:10" ht="15.75" customHeight="1">
      <c r="G265" s="70"/>
      <c r="H265" s="4"/>
      <c r="I265" s="4"/>
      <c r="J265" s="4"/>
    </row>
    <row r="266" spans="7:10" ht="15.75" customHeight="1">
      <c r="G266" s="70"/>
      <c r="H266" s="4"/>
      <c r="I266" s="4"/>
      <c r="J266" s="4"/>
    </row>
    <row r="267" spans="7:10" ht="15.75" customHeight="1">
      <c r="G267" s="70"/>
      <c r="H267" s="4"/>
      <c r="I267" s="4"/>
      <c r="J267" s="4"/>
    </row>
    <row r="268" spans="7:10" ht="15.75" customHeight="1">
      <c r="G268" s="70"/>
      <c r="H268" s="4"/>
      <c r="I268" s="4"/>
      <c r="J268" s="4"/>
    </row>
    <row r="269" spans="7:10" ht="15.75" customHeight="1">
      <c r="G269" s="70"/>
      <c r="H269" s="4"/>
      <c r="I269" s="4"/>
      <c r="J269" s="4"/>
    </row>
    <row r="270" spans="7:10" ht="15.75" customHeight="1">
      <c r="G270" s="70"/>
      <c r="H270" s="4"/>
      <c r="I270" s="4"/>
      <c r="J270" s="4"/>
    </row>
    <row r="271" spans="7:10" ht="15.75" customHeight="1">
      <c r="G271" s="70"/>
      <c r="H271" s="4"/>
      <c r="I271" s="4"/>
      <c r="J271" s="4"/>
    </row>
    <row r="272" spans="7:10" ht="15.75" customHeight="1">
      <c r="G272" s="70"/>
      <c r="H272" s="4"/>
      <c r="I272" s="4"/>
      <c r="J272" s="4"/>
    </row>
    <row r="273" spans="7:10" ht="15.75" customHeight="1">
      <c r="G273" s="70"/>
      <c r="H273" s="4"/>
      <c r="I273" s="4"/>
      <c r="J273" s="4"/>
    </row>
    <row r="274" spans="7:10" ht="15.75" customHeight="1">
      <c r="G274" s="70"/>
      <c r="H274" s="4"/>
      <c r="I274" s="4"/>
      <c r="J274" s="4"/>
    </row>
    <row r="275" spans="7:10" ht="15.75" customHeight="1">
      <c r="G275" s="70"/>
      <c r="H275" s="4"/>
      <c r="I275" s="4"/>
      <c r="J275" s="4"/>
    </row>
    <row r="276" spans="7:10" ht="15.75" customHeight="1">
      <c r="G276" s="70"/>
      <c r="H276" s="4"/>
      <c r="I276" s="4"/>
      <c r="J276" s="4"/>
    </row>
    <row r="277" spans="7:10" ht="15.75" customHeight="1">
      <c r="G277" s="70"/>
      <c r="H277" s="4"/>
      <c r="I277" s="4"/>
      <c r="J277" s="4"/>
    </row>
    <row r="278" spans="7:10" ht="15.75" customHeight="1">
      <c r="G278" s="70"/>
      <c r="H278" s="4"/>
      <c r="I278" s="4"/>
      <c r="J278" s="4"/>
    </row>
    <row r="279" spans="7:10" ht="15.75" customHeight="1">
      <c r="G279" s="70"/>
      <c r="H279" s="4"/>
      <c r="I279" s="4"/>
      <c r="J279" s="4"/>
    </row>
    <row r="280" spans="7:10" ht="15.75" customHeight="1">
      <c r="G280" s="70"/>
      <c r="H280" s="4"/>
      <c r="I280" s="4"/>
      <c r="J280" s="4"/>
    </row>
    <row r="281" spans="7:10" ht="15.75" customHeight="1">
      <c r="G281" s="70"/>
      <c r="H281" s="4"/>
      <c r="I281" s="4"/>
      <c r="J281" s="4"/>
    </row>
    <row r="282" spans="7:10" ht="15.75" customHeight="1">
      <c r="G282" s="70"/>
      <c r="H282" s="4"/>
      <c r="I282" s="4"/>
      <c r="J282" s="4"/>
    </row>
    <row r="283" spans="7:10" ht="15.75" customHeight="1">
      <c r="G283" s="70"/>
      <c r="H283" s="4"/>
      <c r="I283" s="4"/>
      <c r="J283" s="4"/>
    </row>
    <row r="284" spans="7:10" ht="15.75" customHeight="1">
      <c r="G284" s="70"/>
      <c r="H284" s="4"/>
      <c r="I284" s="4"/>
      <c r="J284" s="4"/>
    </row>
    <row r="285" spans="7:10" ht="15.75" customHeight="1">
      <c r="G285" s="70"/>
      <c r="H285" s="4"/>
      <c r="I285" s="4"/>
      <c r="J285" s="4"/>
    </row>
    <row r="286" spans="7:10" ht="15.75" customHeight="1">
      <c r="G286" s="70"/>
      <c r="H286" s="4"/>
      <c r="I286" s="4"/>
      <c r="J286" s="4"/>
    </row>
    <row r="287" spans="7:10" ht="15.75" customHeight="1">
      <c r="G287" s="70"/>
      <c r="H287" s="4"/>
      <c r="I287" s="4"/>
      <c r="J287" s="4"/>
    </row>
    <row r="288" spans="7:10" ht="15.75" customHeight="1">
      <c r="G288" s="70"/>
      <c r="H288" s="4"/>
      <c r="I288" s="4"/>
      <c r="J288" s="4"/>
    </row>
    <row r="289" spans="7:10" ht="15.75" customHeight="1">
      <c r="G289" s="70"/>
      <c r="H289" s="4"/>
      <c r="I289" s="4"/>
      <c r="J289" s="4"/>
    </row>
    <row r="290" spans="7:10" ht="15.75" customHeight="1">
      <c r="G290" s="70"/>
      <c r="H290" s="4"/>
      <c r="I290" s="4"/>
      <c r="J290" s="4"/>
    </row>
    <row r="291" spans="7:10" ht="15.75" customHeight="1">
      <c r="G291" s="70"/>
      <c r="H291" s="4"/>
      <c r="I291" s="4"/>
      <c r="J291" s="4"/>
    </row>
    <row r="292" spans="7:10" ht="15.75" customHeight="1">
      <c r="G292" s="70"/>
      <c r="H292" s="4"/>
      <c r="I292" s="4"/>
      <c r="J292" s="4"/>
    </row>
    <row r="293" spans="7:10" ht="15.75" customHeight="1">
      <c r="G293" s="70"/>
      <c r="H293" s="4"/>
      <c r="I293" s="4"/>
      <c r="J293" s="4"/>
    </row>
    <row r="294" spans="7:10" ht="15.75" customHeight="1">
      <c r="G294" s="70"/>
      <c r="H294" s="4"/>
      <c r="I294" s="4"/>
      <c r="J294" s="4"/>
    </row>
    <row r="295" spans="7:10" ht="15.75" customHeight="1">
      <c r="G295" s="70"/>
      <c r="H295" s="4"/>
      <c r="I295" s="4"/>
      <c r="J295" s="4"/>
    </row>
  </sheetData>
  <mergeCells count="9">
    <mergeCell ref="O13:O14"/>
    <mergeCell ref="B1:E1"/>
    <mergeCell ref="L13:L14"/>
    <mergeCell ref="M13:M14"/>
    <mergeCell ref="N13:N14"/>
    <mergeCell ref="L21:L22"/>
    <mergeCell ref="M21:M22"/>
    <mergeCell ref="N21:N22"/>
    <mergeCell ref="O21:O22"/>
  </mergeCells>
  <hyperlinks>
    <hyperlink ref="B1:E1" location="Totals!A1" display="Click Here to go Back to Totals Page"/>
  </hyperlinks>
  <printOptions/>
  <pageMargins left="0.25" right="0.25" top="0.5" bottom="0.35" header="0.25" footer="0.25"/>
  <pageSetup horizontalDpi="600" verticalDpi="600" orientation="landscape" r:id="rId1"/>
  <headerFooter alignWithMargins="0">
    <oddHeader>&amp;C&amp;"Arial,Bold"Accessories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Nuvell Financial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K1269</dc:creator>
  <cp:keywords/>
  <dc:description/>
  <cp:lastModifiedBy>Ginger</cp:lastModifiedBy>
  <cp:lastPrinted>2010-01-12T23:39:44Z</cp:lastPrinted>
  <dcterms:created xsi:type="dcterms:W3CDTF">2004-06-16T19:20:56Z</dcterms:created>
  <dcterms:modified xsi:type="dcterms:W3CDTF">2010-03-04T16:50:19Z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